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uh\Desktop\Левина НА\Проект бюджета\БЮДЖЕТ 2019-2021гг\ГОТОВЫЙ\2 чтение\"/>
    </mc:Choice>
  </mc:AlternateContent>
  <bookViews>
    <workbookView xWindow="0" yWindow="0" windowWidth="11490" windowHeight="6435" firstSheet="1" activeTab="1"/>
  </bookViews>
  <sheets>
    <sheet name="пр1.адм.д" sheetId="6" r:id="rId1"/>
    <sheet name="адм.безв" sheetId="7" r:id="rId2"/>
    <sheet name="пр.2адм.ист" sheetId="8" r:id="rId3"/>
    <sheet name="!РПР2019" sheetId="31" r:id="rId4"/>
    <sheet name="!РПР2020-2021" sheetId="32" r:id="rId5"/>
    <sheet name="!ЦСР2019" sheetId="33" r:id="rId6"/>
    <sheet name="!ЦСР2019-2020" sheetId="34" r:id="rId7"/>
    <sheet name="!вед2019" sheetId="35" r:id="rId8"/>
    <sheet name="!вед2020-2021" sheetId="36" r:id="rId9"/>
    <sheet name="публ2019" sheetId="11" r:id="rId10"/>
    <sheet name="публ2020-2021" sheetId="12" r:id="rId11"/>
    <sheet name="ист2019" sheetId="22" r:id="rId12"/>
    <sheet name="ист2020-2021" sheetId="23" r:id="rId13"/>
    <sheet name="заимст2019" sheetId="24" r:id="rId14"/>
    <sheet name="заимст2020-2021" sheetId="26" r:id="rId15"/>
    <sheet name="Перед.полн.19г." sheetId="27" r:id="rId16"/>
    <sheet name="перед пол 2020-2021" sheetId="28" r:id="rId17"/>
    <sheet name="МБТ культура2019" sheetId="29" r:id="rId18"/>
    <sheet name="МБТ Культура 2020-2021" sheetId="30" r:id="rId19"/>
  </sheets>
  <calcPr calcId="152511"/>
</workbook>
</file>

<file path=xl/calcChain.xml><?xml version="1.0" encoding="utf-8"?>
<calcChain xmlns="http://schemas.openxmlformats.org/spreadsheetml/2006/main">
  <c r="H9" i="36" l="1"/>
  <c r="G9" i="36"/>
  <c r="H45" i="36"/>
  <c r="H42" i="36"/>
  <c r="H43" i="36"/>
  <c r="G42" i="36"/>
  <c r="G43" i="36"/>
  <c r="H39" i="36"/>
  <c r="H38" i="36" s="1"/>
  <c r="H37" i="36" s="1"/>
  <c r="H40" i="36"/>
  <c r="G37" i="36"/>
  <c r="G38" i="36"/>
  <c r="G39" i="36"/>
  <c r="G40" i="36"/>
  <c r="H35" i="36"/>
  <c r="H34" i="36" s="1"/>
  <c r="H33" i="36" s="1"/>
  <c r="H32" i="36" s="1"/>
  <c r="G35" i="36"/>
  <c r="G34" i="36" s="1"/>
  <c r="G33" i="36" s="1"/>
  <c r="G32" i="36" s="1"/>
  <c r="G45" i="36" s="1"/>
  <c r="G30" i="36"/>
  <c r="H28" i="36"/>
  <c r="H27" i="36" s="1"/>
  <c r="H26" i="36" s="1"/>
  <c r="H25" i="36" s="1"/>
  <c r="G28" i="36"/>
  <c r="H16" i="36"/>
  <c r="H15" i="36" s="1"/>
  <c r="H14" i="36" s="1"/>
  <c r="G16" i="36"/>
  <c r="G15" i="36" s="1"/>
  <c r="G14" i="36" s="1"/>
  <c r="G18" i="35"/>
  <c r="G14" i="35" s="1"/>
  <c r="G9" i="35" s="1"/>
  <c r="G75" i="35" s="1"/>
  <c r="G15" i="35"/>
  <c r="G70" i="35"/>
  <c r="G71" i="35"/>
  <c r="G72" i="35"/>
  <c r="G73" i="35"/>
  <c r="G58" i="35"/>
  <c r="G59" i="35"/>
  <c r="G67" i="35"/>
  <c r="G68" i="35"/>
  <c r="G60" i="35"/>
  <c r="G65" i="35"/>
  <c r="G61" i="35"/>
  <c r="G63" i="35"/>
  <c r="G46" i="35"/>
  <c r="G45" i="35" s="1"/>
  <c r="G44" i="35" s="1"/>
  <c r="G47" i="35"/>
  <c r="G51" i="35"/>
  <c r="G55" i="35"/>
  <c r="G56" i="35"/>
  <c r="G52" i="35"/>
  <c r="G53" i="35"/>
  <c r="G49" i="35"/>
  <c r="G41" i="35"/>
  <c r="G40" i="35" s="1"/>
  <c r="G39" i="35" s="1"/>
  <c r="G42" i="35"/>
  <c r="G35" i="35"/>
  <c r="G37" i="35"/>
  <c r="G29" i="35"/>
  <c r="G28" i="35" s="1"/>
  <c r="G30" i="35"/>
  <c r="G19" i="35"/>
  <c r="G16" i="35"/>
  <c r="G9" i="34"/>
  <c r="G31" i="34" s="1"/>
  <c r="F9" i="34"/>
  <c r="F31" i="34" s="1"/>
  <c r="G29" i="34"/>
  <c r="G28" i="34" s="1"/>
  <c r="F28" i="34"/>
  <c r="F29" i="34"/>
  <c r="G26" i="34"/>
  <c r="G25" i="34" s="1"/>
  <c r="F25" i="34"/>
  <c r="F26" i="34"/>
  <c r="G22" i="34"/>
  <c r="G23" i="34"/>
  <c r="F22" i="34"/>
  <c r="F23" i="34"/>
  <c r="G12" i="34"/>
  <c r="F12" i="34"/>
  <c r="G27" i="36" l="1"/>
  <c r="G26" i="36" s="1"/>
  <c r="G25" i="36" s="1"/>
  <c r="G34" i="35"/>
  <c r="G33" i="35" s="1"/>
  <c r="G32" i="35" s="1"/>
  <c r="F38" i="33" l="1"/>
  <c r="F37" i="33" s="1"/>
  <c r="F35" i="33"/>
  <c r="F33" i="33"/>
  <c r="F32" i="33" s="1"/>
  <c r="F30" i="33"/>
  <c r="F25" i="33"/>
  <c r="F27" i="33"/>
  <c r="F23" i="33"/>
  <c r="F21" i="33"/>
  <c r="F19" i="33" s="1"/>
  <c r="F17" i="33"/>
  <c r="F16" i="33" s="1"/>
  <c r="F15" i="33" s="1"/>
  <c r="F13" i="33"/>
  <c r="F12" i="33" s="1"/>
  <c r="F11" i="33" s="1"/>
  <c r="F9" i="33"/>
  <c r="F8" i="33" s="1"/>
  <c r="F7" i="33" s="1"/>
  <c r="F54" i="33"/>
  <c r="F53" i="33" s="1"/>
  <c r="F41" i="33"/>
  <c r="F40" i="33" s="1"/>
  <c r="G28" i="32"/>
  <c r="G29" i="32"/>
  <c r="F28" i="32"/>
  <c r="F29" i="32"/>
  <c r="G25" i="32"/>
  <c r="F25" i="32"/>
  <c r="G19" i="32"/>
  <c r="G18" i="32" s="1"/>
  <c r="F19" i="32"/>
  <c r="F18" i="32" s="1"/>
  <c r="G23" i="32"/>
  <c r="G22" i="32" s="1"/>
  <c r="F23" i="32"/>
  <c r="F22" i="32" s="1"/>
  <c r="G12" i="32"/>
  <c r="G9" i="32" s="1"/>
  <c r="G31" i="32" s="1"/>
  <c r="F12" i="32"/>
  <c r="F9" i="32" s="1"/>
  <c r="F31" i="32" s="1"/>
  <c r="F47" i="31"/>
  <c r="F13" i="31"/>
  <c r="F46" i="31"/>
  <c r="F44" i="31" s="1"/>
  <c r="F43" i="31" s="1"/>
  <c r="F42" i="31" s="1"/>
  <c r="F12" i="31"/>
  <c r="F9" i="31" s="1"/>
  <c r="F48" i="31"/>
  <c r="F33" i="31"/>
  <c r="F38" i="31"/>
  <c r="F37" i="31"/>
  <c r="F35" i="31" s="1"/>
  <c r="F34" i="31" s="1"/>
  <c r="F14" i="31"/>
  <c r="F62" i="33" l="1"/>
  <c r="F29" i="33"/>
  <c r="F56" i="31"/>
  <c r="G14" i="30" l="1"/>
  <c r="F14" i="30"/>
  <c r="G11" i="28"/>
  <c r="F11" i="28"/>
  <c r="G12" i="12" l="1"/>
  <c r="F12" i="12"/>
</calcChain>
</file>

<file path=xl/sharedStrings.xml><?xml version="1.0" encoding="utf-8"?>
<sst xmlns="http://schemas.openxmlformats.org/spreadsheetml/2006/main" count="1508" uniqueCount="318">
  <si>
    <t>Всего:</t>
  </si>
  <si>
    <t>000</t>
  </si>
  <si>
    <t>0000000000</t>
  </si>
  <si>
    <t>9900000740</t>
  </si>
  <si>
    <t>Доплата к пенсиям муниципальных служащих</t>
  </si>
  <si>
    <t>Пенсионное обеспечение</t>
  </si>
  <si>
    <t>Социальная политика</t>
  </si>
  <si>
    <t>Культура</t>
  </si>
  <si>
    <t>850</t>
  </si>
  <si>
    <t>Уплата налогов, сборов и иных платежей</t>
  </si>
  <si>
    <t>Коммунальное хозяйство</t>
  </si>
  <si>
    <t>Дорожное хозяйство (дорожные фонды)</t>
  </si>
  <si>
    <t>9900000330</t>
  </si>
  <si>
    <t>Защита населения и территории от чрезвычайных ситуаций природного и техногенного характера, гражданская оборона</t>
  </si>
  <si>
    <t>9900051180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</si>
  <si>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</si>
  <si>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</si>
  <si>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</si>
  <si>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9900000590</t>
  </si>
  <si>
    <t>Расходы на обеспечение деятельности (оказание услуг) казенных учреждений</t>
  </si>
  <si>
    <t>9900000190</t>
  </si>
  <si>
    <t>Расходы на обеспечение функций муниципальных органов</t>
  </si>
  <si>
    <t>870</t>
  </si>
  <si>
    <t>9900000240</t>
  </si>
  <si>
    <t>Резервные средства</t>
  </si>
  <si>
    <t>Резервный фонд</t>
  </si>
  <si>
    <t>Резервные фонды</t>
  </si>
  <si>
    <t>9900008110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</si>
  <si>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</si>
  <si>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</si>
  <si>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9900070190</t>
  </si>
  <si>
    <t>Осуществление полномочий по решению вопросов в сфере административных правонарушений</t>
  </si>
  <si>
    <t>9900000110</t>
  </si>
  <si>
    <t xml:space="preserve">Расходы на выплаты по оплате труда работников муниципальных органов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</si>
  <si>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</si>
  <si>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</si>
  <si>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</si>
  <si>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</si>
  <si>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</si>
  <si>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</si>
  <si>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ВР</t>
  </si>
  <si>
    <t>ЦСР</t>
  </si>
  <si>
    <t>ПР</t>
  </si>
  <si>
    <t>РЗ</t>
  </si>
  <si>
    <t>руб.</t>
  </si>
  <si>
    <t>Таблица 1</t>
  </si>
  <si>
    <t>Условно утвержденные расходы</t>
  </si>
  <si>
    <t>9990099990</t>
  </si>
  <si>
    <t>999</t>
  </si>
  <si>
    <t>Таблица 2</t>
  </si>
  <si>
    <t>ГРБС</t>
  </si>
  <si>
    <t>ИТОГО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</si>
  <si>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</si>
  <si>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</si>
  <si>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Код главного администратора  доходов</t>
  </si>
  <si>
    <t>Код доходов бюджета муниципального района</t>
  </si>
  <si>
    <t>Наименование главного администратора доходов бюджета муниципального района</t>
  </si>
  <si>
    <t>100</t>
  </si>
  <si>
    <t>1 03 02230 01 0000 110</t>
  </si>
  <si>
    <t>1 03 02240 01 0000 110</t>
  </si>
  <si>
    <t>1 03 02250 01 0000 110</t>
  </si>
  <si>
    <t>1 03 02260 01 0000 110</t>
  </si>
  <si>
    <t>Управление Федеральной налоговой службы по Новосибирской области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</si>
  <si>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</si>
  <si>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</si>
  <si>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</si>
  <si>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</si>
  <si>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</si>
  <si>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</si>
  <si>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</si>
  <si>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Приложение 2</t>
  </si>
  <si>
    <t>Код главного администратора ИФДБ</t>
  </si>
  <si>
    <t>Код источников финансирования дефицита бюджета</t>
  </si>
  <si>
    <t>Наименование главного администратора источников финансирования дефицита бюджета (ИФДБ)</t>
  </si>
  <si>
    <t xml:space="preserve">Приложене № 3                                                                                                                                 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</si>
  <si>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</si>
  <si>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</si>
  <si>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(муниципальных) органов</t>
  </si>
  <si>
    <t>120</t>
  </si>
  <si>
    <t>Расходы на выплаты персоналу казенных учреждений</t>
  </si>
  <si>
    <t xml:space="preserve">Приложене № 4                                                                                                                                 </t>
  </si>
  <si>
    <t>Таблица 5</t>
  </si>
  <si>
    <t xml:space="preserve">Приложене № 5                                                                                                                                 </t>
  </si>
  <si>
    <t>Наименование</t>
  </si>
  <si>
    <t>Рк</t>
  </si>
  <si>
    <t>РП</t>
  </si>
  <si>
    <t>ЦCP</t>
  </si>
  <si>
    <t>Доплаты к пенсиям государственных служащих субъектов Российской Федерации и муниципальных служащих</t>
  </si>
  <si>
    <t>1001</t>
  </si>
  <si>
    <t xml:space="preserve">Приложене № 6                                                                                                                                </t>
  </si>
  <si>
    <t xml:space="preserve">Приложене № 6                                                                                                                                 </t>
  </si>
  <si>
    <t>Код бюджетной классификации</t>
  </si>
  <si>
    <t>Всего источников финансирования дефицита бюджета, в т.ч.</t>
  </si>
  <si>
    <t>Привлечение</t>
  </si>
  <si>
    <t>Погашение</t>
  </si>
  <si>
    <t>Остатки средств бюджетов</t>
  </si>
  <si>
    <t>Предоставление муниципальной гарантии</t>
  </si>
  <si>
    <t>Муниципальные внутренние заимствования</t>
  </si>
  <si>
    <t>Орбъем привлечения</t>
  </si>
  <si>
    <t>Объем средств, направленных на погашение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</si>
  <si>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</si>
  <si>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</si>
  <si>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>Закупка товаров, работ и услуг для государственных (муниципальных) нужд</t>
  </si>
  <si>
    <t xml:space="preserve">Иные межбюджетные трансферты                                                                                                                                                                                                                                  </t>
  </si>
  <si>
    <t>Поддержка коммунального хозяйства</t>
  </si>
  <si>
    <t>Благоустройство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</si>
  <si>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</si>
  <si>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</si>
  <si>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Публичные нормативные социальные выплаты гражданам                                                                                                                                                                                                            </t>
  </si>
  <si>
    <t>Противопожарные мероприятия</t>
  </si>
  <si>
    <t>Получение кредитов от кредитных организаций бюджетами поселений  в валюте Российской Федерации</t>
  </si>
  <si>
    <t xml:space="preserve"> 01 02 00 00 10 0000 710</t>
  </si>
  <si>
    <t xml:space="preserve"> 01 02 00 00 10 0000 810</t>
  </si>
  <si>
    <t xml:space="preserve"> 01 03 01 00 10 0000 710</t>
  </si>
  <si>
    <t xml:space="preserve"> 01 03 01 00 10 0000 810</t>
  </si>
  <si>
    <t xml:space="preserve"> 01 05 02 01 10 0000 510</t>
  </si>
  <si>
    <t xml:space="preserve"> 01 05 02 01 10 0000 610</t>
  </si>
  <si>
    <t xml:space="preserve">Земельный налог с организаций, обладающих земельным участком, расположенным в границах сельских 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</si>
  <si>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</si>
  <si>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 xml:space="preserve">Земельный налог с физических лиц, обладающих земельным участком, расположенным в границах сельских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</si>
  <si>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</si>
  <si>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</si>
  <si>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1 13 02065 10 0000 130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</si>
  <si>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</si>
  <si>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1 17 01050 10 0000 180</t>
  </si>
  <si>
    <t xml:space="preserve">Приложене № 7                                                                                                                                 </t>
  </si>
  <si>
    <t xml:space="preserve">Приложене № 7 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</si>
  <si>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</si>
  <si>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   </t>
  </si>
  <si>
    <t>1 05 03010  01 0000 110</t>
  </si>
  <si>
    <t>1 06 01030 10 00000 110</t>
  </si>
  <si>
    <t>1 06 06033 10 0000 110</t>
  </si>
  <si>
    <t>1 06 06043 10 0000 110</t>
  </si>
  <si>
    <t>Перечень главных администраторов налоговых и неналоговых доходов бюджета поселения</t>
  </si>
  <si>
    <t>1 05 03000  01 0000 110</t>
  </si>
  <si>
    <t>1 16 90050 10 0000 140</t>
  </si>
  <si>
    <t xml:space="preserve">Прочие поступления от денежных взысканий (штрафов) и иных сумм в возмещение ущерба, зачисляемые в бюджеты сельских 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</si>
  <si>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Администрация Камышевского сельсовета Усть-Таркского района Новосибирской области</t>
  </si>
  <si>
    <t>9900000610</t>
  </si>
  <si>
    <t>Расходы на обеспечение деятельности (оказание услуг) бюджетных учреждений культуры</t>
  </si>
  <si>
    <t>Администрация  Камышевского сельсовета Усть-Таркского района Новосибирской области</t>
  </si>
  <si>
    <t>562</t>
  </si>
  <si>
    <t>1 14 02053 10 0000 440</t>
  </si>
  <si>
    <t>1 14 06025 10 0000 430</t>
  </si>
  <si>
    <t>460</t>
  </si>
  <si>
    <t>Администрация Усть-Таркского района</t>
  </si>
  <si>
    <t>1 11 05013 10 0000 120</t>
  </si>
  <si>
    <t>1 14 06013 10 0000 430</t>
  </si>
  <si>
    <t>562 01 03 01 00 10 0000 710</t>
  </si>
  <si>
    <t>562 01 02 00 00 10 0000 710</t>
  </si>
  <si>
    <t>562 01 03 01 00 10 0000 810</t>
  </si>
  <si>
    <t>562 01 02 00 00 10 0000 810</t>
  </si>
  <si>
    <t>562 01 05 00 00 00 0000 000</t>
  </si>
  <si>
    <t>562 01 05 02 01 10 0000 510</t>
  </si>
  <si>
    <t>562 01 05 02 01 10 0000 610</t>
  </si>
  <si>
    <t>Федеральное казначейство (Межрегиональное оперативнное управление Федерального казначейства, Управление Федерального казначейства по Новосибирской области)</t>
  </si>
  <si>
    <t xml:space="preserve">Приложене № 9                                                                                                                               </t>
  </si>
  <si>
    <t>0106</t>
  </si>
  <si>
    <t>540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</si>
  <si>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</si>
  <si>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</si>
  <si>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1 13 02995 10 0000 130</t>
  </si>
  <si>
    <t>Прочие доходы от компенсации затрат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</si>
  <si>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</si>
  <si>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Невыясненные поступления, зачисляемые в бюджеты сельских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</si>
  <si>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</si>
  <si>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</si>
  <si>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</si>
  <si>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</si>
  <si>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</si>
  <si>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</si>
  <si>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Получение кредитов от кредитных организаций бюджетами сельских поселений  в валюте Российской Федерации</t>
  </si>
  <si>
    <t>Погашение сельскими поселениями кредитов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</si>
  <si>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сельскими поселениями в валюте Российской Федерации</t>
  </si>
  <si>
    <t>Увеличение прочих остатков денежных средств бюджетов сельских  поселений</t>
  </si>
  <si>
    <t>Уменьшение прочих остатков денежных средств бюджетов сельских поселений</t>
  </si>
  <si>
    <t>312</t>
  </si>
  <si>
    <t>9900000460</t>
  </si>
  <si>
    <t>Главные администраторы безвозмездных поступлений на 2019 год и плановый период 2020-2021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</si>
  <si>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2019 год</t>
  </si>
  <si>
    <t xml:space="preserve">к решению сессии Совета депутатов Камышевского сельсовета Усть-Таркского района Новосибирской области"О бюджете Камышевского сельсовета Усть-Таркского района на 2019 год и плановый период 2020-2021 годов"  № 120 от  27.11.2018г.    
</t>
  </si>
  <si>
    <t>Перечень публичных нормативных обязательств, полежащих исполнению за счет средств бюджета поселения, на  2020-2021 годы</t>
  </si>
  <si>
    <t xml:space="preserve">Перечень публичных нормативных обязательств, полежащих исполнению за счет средств бюджета поселения, на 2019 год </t>
  </si>
  <si>
    <t xml:space="preserve">Передача полномочий по КСО за счет межбюджетных трансфертов в бюджет муниципального района, подлежащих исполнению за счет средств местного бюджета на плановый период 2020-2021годов </t>
  </si>
  <si>
    <t xml:space="preserve">Приложене № 10                                                                                                                        </t>
  </si>
  <si>
    <t xml:space="preserve">Приложене № 10                                                                                                                              </t>
  </si>
  <si>
    <t>197</t>
  </si>
  <si>
    <t>Контрольное управление Новосибирской области</t>
  </si>
  <si>
    <t>1 16 330050 10 0000 140</t>
  </si>
  <si>
    <t>Денежные взыскания (штрафы) за нарушение законодательства Российской Федерации  о контрактной системе в сфере закупок товаров, работ, услуг для обеспечения государственных и муниципальных нужд для нужд сельских поселений.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</si>
  <si>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2019 год</t>
  </si>
  <si>
    <t>Ведомственная структура расходов на 2019 год</t>
  </si>
  <si>
    <t>Ведомственная структура расходов на 2020-2021 годы</t>
  </si>
  <si>
    <t>Источники финансирования дефицита местного бюджета на 2020-2021 годы</t>
  </si>
  <si>
    <t>Программа муниципальных внутренних заимствований Камышевского сельсовета Усть-Таркского района Новосибирской области на 2020-2021 годы</t>
  </si>
  <si>
    <t xml:space="preserve">Передача полномочий по КСО за счет межбюджетных трансфертов в бюджет муниципального района, подлежащих исполнению за счет средств местного бюджета на 2019год </t>
  </si>
  <si>
    <t>0801</t>
  </si>
  <si>
    <t>Межбюджетные трансферты на исполнение полномочий по обеспечению деятельности (оказание услуг) бюджетных учреждений культуры  на 2019 Камышевского сельсовета Усть-Таркского района Новосибирской области</t>
  </si>
  <si>
    <t>Содержание дорог в поселениях</t>
  </si>
  <si>
    <t>Содержание кладбищ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</si>
  <si>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2020-2021 годы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</si>
  <si>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2020-2021годы</t>
  </si>
  <si>
    <t>9900000420</t>
  </si>
  <si>
    <t xml:space="preserve">Межбюджетные трансферты на исполнение полномочий по обеспечению деятельности (оказание услуг) бюджетных учреждений культуры  Камышевского сельсовета Усть-Таркского района Новосибирской области на плановый период 2020-2021годов </t>
  </si>
  <si>
    <t>Доходы от уплаты акцизов на дизельное топливо, подлежащие распределению между бюдетами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</si>
  <si>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</si>
  <si>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</si>
  <si>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</si>
  <si>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1"/>
        <color indexed="8"/>
        <rFont val="Times New Roman"/>
        <family val="1"/>
        <charset val="204"/>
      </rPr>
      <t>1</t>
    </r>
    <r>
      <rPr>
        <sz val="11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</si>
  <si>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>2 02 15001 10 0000 150</t>
  </si>
  <si>
    <t>Дотации бюджетам сельских поселений на выравнивание  бюджетной обеспеченности</t>
  </si>
  <si>
    <t>2 02 20216 10 0000 150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</si>
  <si>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</si>
  <si>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</si>
  <si>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2 02 29999 10 0000 150</t>
  </si>
  <si>
    <t xml:space="preserve">Прочие субсидии бюджетам сельских поселений  </t>
  </si>
  <si>
    <t>2 02 30024 10 0000 150</t>
  </si>
  <si>
    <t>2 02 35118 10 0000 150</t>
  </si>
  <si>
    <t>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</si>
  <si>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</si>
  <si>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2 02 45160 10 0000 150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</si>
  <si>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</si>
  <si>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2 02 49999 10 0000 150</t>
  </si>
  <si>
    <t>Прочие межбюджетные трансферты, передаваемые бюджетам поселений</t>
  </si>
  <si>
    <t>2 07 05030 10 0000 150</t>
  </si>
  <si>
    <t xml:space="preserve">Прочие безвозмездные поступления в бюджеты поселений 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</si>
  <si>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</si>
  <si>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</si>
  <si>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218 6001 01 00000150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</si>
  <si>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</si>
  <si>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219 6001 01 00000150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</si>
  <si>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</si>
  <si>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2 02 90054 10 0000 150</t>
  </si>
  <si>
    <t>Прочие безвозмездные поступления в бюджеты сельских поселений от бюджетов муниципальных районов</t>
  </si>
  <si>
    <t>2 04 05099 10 0000 150</t>
  </si>
  <si>
    <t>Прочие безвозмездные поступления от негосударственных организаций в бюджеты сельских поселений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</si>
  <si>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</si>
  <si>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</si>
  <si>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2 02 20041 10 0000 150</t>
  </si>
  <si>
    <t>Субсидии бюджетам поселений на строительство и модернизацию ремонт и содержание автомобильных дорог общего пользования, в т.ч. дорог в поселениях (за исключением автомобильных дорог федерального значения)</t>
  </si>
  <si>
    <t>2 02 39999 10 0000 150</t>
  </si>
  <si>
    <t>Прочие субвенции бюджетам поселений</t>
  </si>
  <si>
    <t xml:space="preserve"> Наименование распорядителя</t>
  </si>
  <si>
    <t>Сумма на 2019 финансовый год</t>
  </si>
  <si>
    <t>4</t>
  </si>
  <si>
    <t>5</t>
  </si>
  <si>
    <t>6</t>
  </si>
  <si>
    <t>7</t>
  </si>
  <si>
    <t>ОБЩЕГОСУДАРСТВЕННЫЕ ВОПРОСЫ</t>
  </si>
  <si>
    <t>01</t>
  </si>
  <si>
    <t>00</t>
  </si>
  <si>
    <t/>
  </si>
  <si>
    <t>02</t>
  </si>
  <si>
    <t>Глава муницирального образования</t>
  </si>
  <si>
    <t>04</t>
  </si>
  <si>
    <t>Расходы на выплаты по оплате труда работников муниципальных органов</t>
  </si>
  <si>
    <t>Расходы на обеспечений функций муниципальных органов</t>
  </si>
  <si>
    <t>Прочая закупка товаров, работ и услуг</t>
  </si>
  <si>
    <t>06</t>
  </si>
  <si>
    <t>500</t>
  </si>
  <si>
    <t>11</t>
  </si>
  <si>
    <t>800</t>
  </si>
  <si>
    <t>НАЦИОНАЛЬНАЯ ОБОРОНА</t>
  </si>
  <si>
    <t>03</t>
  </si>
  <si>
    <t>Субвенции на осуществление первичного воинского учета на территориях, где отсутствуют военные комиссариаты, за счет средств федерального бюджета</t>
  </si>
  <si>
    <t xml:space="preserve">Закупка товаров, работ услуг, для госудпрственных и муниципальных нужд </t>
  </si>
  <si>
    <t>НАЦИОНАЛЬНАЯ БЕЗОПАСНОСТЬ И ПРАВООХРАНИТЕЛЬНАЯ ДЕЯТЕЛЬНОСТЬ</t>
  </si>
  <si>
    <t>09</t>
  </si>
  <si>
    <t>200</t>
  </si>
  <si>
    <t>Мероприятия по предупреждению и ликвидации  последствий чрезвычайных ситуаций и стихийных бедствий</t>
  </si>
  <si>
    <t>Обеспечение пожарной безопасности</t>
  </si>
  <si>
    <t>10</t>
  </si>
  <si>
    <t>9900000340</t>
  </si>
  <si>
    <t>НАЦИОНАЛЬНАЯ ЭКОНОМИКА</t>
  </si>
  <si>
    <t>9900000440</t>
  </si>
  <si>
    <t>ЖИЛИЩНО-КОММУНАЛЬНОЕ ХОЗЯЙСТВО</t>
  </si>
  <si>
    <t>05</t>
  </si>
  <si>
    <t>9900000430</t>
  </si>
  <si>
    <t>Уличное освящение</t>
  </si>
  <si>
    <t>Расходы на благоустройство территории</t>
  </si>
  <si>
    <t>КУЛЬТУРА, КИНЕМАТОГРАФИЯ</t>
  </si>
  <si>
    <t>08</t>
  </si>
  <si>
    <t>Расходы на выплату персоналу казенных учреждений</t>
  </si>
  <si>
    <t>110</t>
  </si>
  <si>
    <t>СОЦИАЛЬНАЯ ПОЛИТИКА</t>
  </si>
  <si>
    <t>300</t>
  </si>
  <si>
    <t>310</t>
  </si>
  <si>
    <t>Сумма на 2020 финансовый год</t>
  </si>
  <si>
    <t>Сумма на 2021 финансовый год</t>
  </si>
  <si>
    <t>8</t>
  </si>
  <si>
    <t>уличное освящение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</si>
  <si>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</si>
  <si>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нужд, культура</t>
  </si>
  <si>
    <t>Иные межбюджетные трансферты</t>
  </si>
  <si>
    <t>Код</t>
  </si>
  <si>
    <t>Межбюджетные трансферты</t>
  </si>
  <si>
    <t>содержание дорог в поселениях</t>
  </si>
  <si>
    <t>Социальное обеспечение и иные выплаты населению</t>
  </si>
  <si>
    <t>Публичные нормативные социальные выплаты гражданам</t>
  </si>
  <si>
    <t>99</t>
  </si>
  <si>
    <t>9999999999</t>
  </si>
  <si>
    <t xml:space="preserve">к решению сессии Совета депутатов Камышевского сельсовета Усть-Таркского района Новосибирской области"О бюджете Камышевского сельсовета Усть-Таркского района на 2019 год и плановый период 2020-2021 годов"  № 124 от  27.12.2018г.    
</t>
  </si>
  <si>
    <t xml:space="preserve">к решению сессии Совета депутатов Камышевского сельсовета Усть-Таркского района Новосибирской области "О бюджете Камышевского сельсовета Усть-Таркского района на 2019 год и плановый период 2020-2021 годов"  № 124 от  27.12.2018г.    
</t>
  </si>
  <si>
    <t xml:space="preserve">к решению сессии Совета депутатов Камышевского сельсовета    Усть-Таркского района Новосибирской области"О  бюджете Камышевского сельсовета Усть-Таркского района на 2019 год и плановый период 2020-2021 годов"  № 124 от  27.12.2018г.    
</t>
  </si>
  <si>
    <t xml:space="preserve">к решению сессии Совета депутатов Камышевского сельсовета             Усть-Таркского района Новосибирской области"О бюджете Камышевского сельсовета Усть-Таркского района на 2019 год и плановый период 2020-2021 годов"  № 124 от 27.12.2018г.    
</t>
  </si>
  <si>
    <t xml:space="preserve">к решению сессии Совета депутатов Камышевского сельсовета Усть-Таркского района Новосибирской области"О  бюджете Камышевского сельсовета Усть-Таркского района на 2019 год и плановый период 2020-2021 годов"  № 124 от  27.12.2018г.    
</t>
  </si>
  <si>
    <t xml:space="preserve">к решению сессии Совета депутатов Камышевского сельсовета Усть-Таркского района Новосибирской области"О бюджете Камышевского сельсовета Усть-Таркского района на 2019 год и плановый период 2020-2021 годов"  №124 от 27.12.2018г.    
</t>
  </si>
  <si>
    <t xml:space="preserve">к решению сессии Совета депутатов Камышевского сельсовета Усть-Таркского района Новосибирской области"О  бюджете Камышевского сельсовета Усть-Таркского района на 2019 год и плановый период 2020-2021 годов"  №124 от  27.12.2018г.    
</t>
  </si>
  <si>
    <t xml:space="preserve">к решению сессии Совета депутатов Камышевского сельсовета Усть-Таркского района Новосибирской области"О бюджете Камышевского сельсовета Усть-Таркского района на 2019 год и плановый период 2020-2021 годов"  №124 от  27.12.2018г.    
</t>
  </si>
  <si>
    <t>Обеспечение деятельности финансовых, налоговых и  таможенных органов и органов финансового (финансово-бюджетного) надзора  Контрольно-счетный огран</t>
  </si>
  <si>
    <t>Обеспечение деятельности финансовых, налоговых и  таможенных органов и органов финансового (финансово-бюджетного) надзора Контрольно-счетный огран</t>
  </si>
  <si>
    <t xml:space="preserve">Программа муниципальных  заимствований Камышевского сельсовета Усть-Таркского района Новосибирской области на 2019 год </t>
  </si>
  <si>
    <t>Погашение бюджетами сельских поселений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</si>
  <si>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</si>
  <si>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</si>
  <si>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ПЕРЕЧЕНЬ ГЛАВНЫХ АДМИНИСТРАТОРОВ ДОХОДОВ  БЮДЖЕТА СЕЛЬСКОГО  ПОСЕЛЕНИЯ НА 2019 ГОД И ПЛАНОВЫЙ ПЕРИОД 2020-2021 ГОДОВ</t>
  </si>
  <si>
    <t>Главные администраторы  источников финансирования дефицита  бюджета сельского поселения на 2019 год и плановый период 2020-2021 годов</t>
  </si>
  <si>
    <t xml:space="preserve">Источники финансирования дефицита  бюджета сельского поселения на 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</si>
</sst>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"/>
    <numFmt numFmtId="166" formatCode="0000000000"/>
    <numFmt numFmtId="167" formatCode="00"/>
    <numFmt numFmtId="168" formatCode="0.0"/>
    <numFmt numFmtId="169" formatCode="000000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0" fontId="7" fillId="0" borderId="0"/>
    <xf numFmtId="0" fontId="12" fillId="0" borderId="0"/>
    <xf numFmtId="0" fontId="2" fillId="0" borderId="0"/>
    <xf numFmtId="0" fontId="10" fillId="0" borderId="0"/>
    <xf numFmtId="0" fontId="10" fillId="0" borderId="0"/>
    <xf numFmtId="0" fontId="2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</cellStyleXfs>
  <cellXfs count="362">
    <xf numFmtId="0" fontId="0" fillId="0" borderId="0" xfId="0"/>
    <xf numFmtId="0" fontId="2" fillId="0" borderId="0" xfId="1"/>
    <xf numFmtId="0" fontId="7" fillId="0" borderId="0" xfId="2" applyBorder="1" applyProtection="1">
      <protection hidden="1"/>
    </xf>
    <xf numFmtId="0" fontId="5" fillId="0" borderId="0" xfId="2" applyNumberFormat="1" applyFont="1" applyFill="1" applyBorder="1" applyAlignment="1" applyProtection="1">
      <protection hidden="1"/>
    </xf>
    <xf numFmtId="0" fontId="7" fillId="0" borderId="0" xfId="2" applyProtection="1">
      <protection hidden="1"/>
    </xf>
    <xf numFmtId="0" fontId="9" fillId="0" borderId="0" xfId="2" applyNumberFormat="1" applyFont="1" applyFill="1" applyAlignment="1" applyProtection="1">
      <alignment horizontal="centerContinuous"/>
      <protection hidden="1"/>
    </xf>
    <xf numFmtId="0" fontId="6" fillId="0" borderId="0" xfId="0" applyFont="1" applyAlignment="1">
      <alignment horizontal="center" vertical="center" wrapText="1"/>
    </xf>
    <xf numFmtId="0" fontId="8" fillId="0" borderId="0" xfId="2" applyFont="1" applyAlignment="1" applyProtection="1">
      <alignment horizontal="right"/>
      <protection hidden="1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indent="2"/>
    </xf>
    <xf numFmtId="0" fontId="16" fillId="0" borderId="19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19" xfId="0" applyFont="1" applyBorder="1" applyAlignment="1">
      <alignment vertical="top"/>
    </xf>
    <xf numFmtId="0" fontId="16" fillId="0" borderId="19" xfId="0" applyFont="1" applyFill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15" xfId="0" applyFont="1" applyBorder="1" applyAlignment="1">
      <alignment vertical="top" wrapText="1"/>
    </xf>
    <xf numFmtId="0" fontId="9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16" fillId="0" borderId="0" xfId="3" applyFont="1" applyAlignment="1">
      <alignment vertical="top"/>
    </xf>
    <xf numFmtId="0" fontId="19" fillId="0" borderId="0" xfId="3" applyFont="1" applyAlignment="1">
      <alignment horizontal="right" vertical="top"/>
    </xf>
    <xf numFmtId="0" fontId="20" fillId="0" borderId="31" xfId="3" applyFont="1" applyBorder="1" applyAlignment="1">
      <alignment horizontal="right" vertical="top"/>
    </xf>
    <xf numFmtId="0" fontId="16" fillId="0" borderId="32" xfId="3" applyFont="1" applyBorder="1" applyAlignment="1">
      <alignment horizontal="center" vertical="top" wrapText="1"/>
    </xf>
    <xf numFmtId="0" fontId="16" fillId="0" borderId="33" xfId="3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center"/>
    </xf>
    <xf numFmtId="0" fontId="13" fillId="0" borderId="28" xfId="3" applyFont="1" applyBorder="1" applyAlignment="1">
      <alignment horizontal="left" vertical="top" wrapText="1"/>
    </xf>
    <xf numFmtId="0" fontId="16" fillId="0" borderId="29" xfId="3" applyFont="1" applyBorder="1" applyAlignment="1">
      <alignment horizontal="center" vertical="top" wrapText="1"/>
    </xf>
    <xf numFmtId="0" fontId="14" fillId="0" borderId="29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13" xfId="3" applyFont="1" applyBorder="1" applyAlignment="1">
      <alignment horizontal="left" vertical="top" wrapText="1"/>
    </xf>
    <xf numFmtId="0" fontId="16" fillId="0" borderId="19" xfId="3" applyFont="1" applyBorder="1" applyAlignment="1">
      <alignment horizontal="center" vertical="top" wrapText="1"/>
    </xf>
    <xf numFmtId="0" fontId="14" fillId="0" borderId="7" xfId="0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0" fontId="18" fillId="0" borderId="0" xfId="0" applyFont="1" applyAlignment="1">
      <alignment vertical="top" wrapText="1"/>
    </xf>
    <xf numFmtId="0" fontId="6" fillId="0" borderId="0" xfId="0" applyFont="1" applyAlignment="1"/>
    <xf numFmtId="0" fontId="16" fillId="0" borderId="4" xfId="3" applyFont="1" applyBorder="1" applyAlignment="1">
      <alignment horizontal="center" vertical="center"/>
    </xf>
    <xf numFmtId="0" fontId="13" fillId="0" borderId="13" xfId="3" applyFont="1" applyBorder="1" applyAlignment="1">
      <alignment horizontal="left" vertical="center" wrapText="1"/>
    </xf>
    <xf numFmtId="0" fontId="21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0" fontId="16" fillId="0" borderId="0" xfId="0" applyFont="1"/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6" fillId="0" borderId="13" xfId="0" applyFont="1" applyBorder="1" applyAlignment="1">
      <alignment wrapText="1"/>
    </xf>
    <xf numFmtId="0" fontId="16" fillId="0" borderId="14" xfId="0" applyFont="1" applyBorder="1" applyAlignment="1">
      <alignment horizontal="left" wrapText="1"/>
    </xf>
    <xf numFmtId="0" fontId="13" fillId="0" borderId="34" xfId="0" applyFont="1" applyBorder="1" applyAlignment="1">
      <alignment horizontal="center" vertical="center" wrapText="1"/>
    </xf>
    <xf numFmtId="4" fontId="16" fillId="0" borderId="35" xfId="0" applyNumberFormat="1" applyFont="1" applyBorder="1" applyAlignment="1">
      <alignment wrapText="1"/>
    </xf>
    <xf numFmtId="4" fontId="16" fillId="0" borderId="19" xfId="0" applyNumberFormat="1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13" fillId="0" borderId="3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/>
    <xf numFmtId="0" fontId="13" fillId="0" borderId="4" xfId="10" applyFont="1" applyBorder="1" applyAlignment="1">
      <alignment horizontal="center" vertical="center" wrapText="1"/>
    </xf>
    <xf numFmtId="49" fontId="16" fillId="0" borderId="13" xfId="8" applyNumberFormat="1" applyFont="1" applyBorder="1" applyAlignment="1">
      <alignment wrapText="1" shrinkToFit="1"/>
    </xf>
    <xf numFmtId="49" fontId="16" fillId="0" borderId="19" xfId="8" applyNumberFormat="1" applyFont="1" applyBorder="1" applyAlignment="1">
      <alignment shrinkToFit="1"/>
    </xf>
    <xf numFmtId="166" fontId="16" fillId="2" borderId="6" xfId="2" applyNumberFormat="1" applyFont="1" applyFill="1" applyBorder="1" applyAlignment="1" applyProtection="1">
      <protection hidden="1"/>
    </xf>
    <xf numFmtId="49" fontId="16" fillId="0" borderId="14" xfId="6" applyNumberFormat="1" applyFont="1" applyFill="1" applyBorder="1" applyAlignment="1">
      <alignment wrapText="1" shrinkToFit="1"/>
    </xf>
    <xf numFmtId="0" fontId="14" fillId="0" borderId="30" xfId="0" applyFont="1" applyBorder="1"/>
    <xf numFmtId="0" fontId="14" fillId="0" borderId="0" xfId="0" applyFont="1"/>
    <xf numFmtId="168" fontId="16" fillId="0" borderId="19" xfId="8" applyNumberFormat="1" applyFont="1" applyBorder="1" applyAlignment="1">
      <alignment shrinkToFit="1"/>
    </xf>
    <xf numFmtId="168" fontId="16" fillId="0" borderId="7" xfId="8" applyNumberFormat="1" applyFont="1" applyBorder="1" applyAlignment="1">
      <alignment shrinkToFit="1"/>
    </xf>
    <xf numFmtId="168" fontId="14" fillId="0" borderId="30" xfId="0" applyNumberFormat="1" applyFont="1" applyBorder="1"/>
    <xf numFmtId="168" fontId="14" fillId="0" borderId="15" xfId="0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3" fillId="0" borderId="4" xfId="11" applyFont="1" applyBorder="1" applyAlignment="1">
      <alignment horizontal="center" vertical="center" wrapText="1"/>
    </xf>
    <xf numFmtId="49" fontId="16" fillId="0" borderId="13" xfId="9" applyNumberFormat="1" applyFont="1" applyBorder="1" applyAlignment="1">
      <alignment wrapText="1" shrinkToFit="1"/>
    </xf>
    <xf numFmtId="49" fontId="16" fillId="0" borderId="19" xfId="9" applyNumberFormat="1" applyFont="1" applyBorder="1" applyAlignment="1">
      <alignment shrinkToFit="1"/>
    </xf>
    <xf numFmtId="166" fontId="16" fillId="2" borderId="6" xfId="4" applyNumberFormat="1" applyFont="1" applyFill="1" applyBorder="1" applyAlignment="1" applyProtection="1">
      <protection hidden="1"/>
    </xf>
    <xf numFmtId="0" fontId="6" fillId="0" borderId="0" xfId="0" applyFont="1" applyAlignment="1">
      <alignment horizontal="center" vertical="top" wrapText="1"/>
    </xf>
    <xf numFmtId="4" fontId="16" fillId="0" borderId="5" xfId="8" applyNumberFormat="1" applyFont="1" applyBorder="1" applyAlignment="1">
      <alignment shrinkToFit="1"/>
    </xf>
    <xf numFmtId="4" fontId="16" fillId="0" borderId="15" xfId="8" applyNumberFormat="1" applyFont="1" applyBorder="1" applyAlignment="1">
      <alignment shrinkToFit="1"/>
    </xf>
    <xf numFmtId="4" fontId="16" fillId="0" borderId="7" xfId="9" applyNumberFormat="1" applyFont="1" applyBorder="1" applyAlignment="1">
      <alignment shrinkToFit="1"/>
    </xf>
    <xf numFmtId="4" fontId="16" fillId="0" borderId="15" xfId="9" applyNumberFormat="1" applyFont="1" applyBorder="1" applyAlignment="1">
      <alignment shrinkToFit="1"/>
    </xf>
    <xf numFmtId="0" fontId="26" fillId="0" borderId="0" xfId="0" applyFont="1" applyAlignment="1">
      <alignment horizontal="left"/>
    </xf>
    <xf numFmtId="0" fontId="27" fillId="0" borderId="0" xfId="2" applyNumberFormat="1" applyFont="1" applyFill="1" applyAlignment="1" applyProtection="1">
      <alignment horizontal="left"/>
      <protection hidden="1"/>
    </xf>
    <xf numFmtId="0" fontId="28" fillId="0" borderId="0" xfId="0" applyFont="1" applyAlignment="1">
      <alignment horizontal="left" wrapText="1"/>
    </xf>
    <xf numFmtId="0" fontId="0" fillId="0" borderId="0" xfId="0" applyAlignment="1">
      <alignment wrapText="1"/>
    </xf>
    <xf numFmtId="4" fontId="16" fillId="0" borderId="1" xfId="0" applyNumberFormat="1" applyFont="1" applyBorder="1" applyAlignment="1">
      <alignment wrapText="1"/>
    </xf>
    <xf numFmtId="4" fontId="16" fillId="0" borderId="9" xfId="0" applyNumberFormat="1" applyFont="1" applyBorder="1" applyAlignment="1">
      <alignment wrapText="1"/>
    </xf>
    <xf numFmtId="4" fontId="16" fillId="0" borderId="53" xfId="0" applyNumberFormat="1" applyFont="1" applyBorder="1" applyAlignment="1">
      <alignment wrapText="1"/>
    </xf>
    <xf numFmtId="2" fontId="16" fillId="0" borderId="19" xfId="8" applyNumberFormat="1" applyFont="1" applyBorder="1" applyAlignment="1">
      <alignment shrinkToFit="1"/>
    </xf>
    <xf numFmtId="2" fontId="16" fillId="0" borderId="7" xfId="8" applyNumberFormat="1" applyFont="1" applyBorder="1" applyAlignment="1">
      <alignment shrinkToFit="1"/>
    </xf>
    <xf numFmtId="2" fontId="14" fillId="0" borderId="30" xfId="0" applyNumberFormat="1" applyFont="1" applyBorder="1"/>
    <xf numFmtId="2" fontId="14" fillId="0" borderId="15" xfId="0" applyNumberFormat="1" applyFont="1" applyBorder="1"/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0" fillId="0" borderId="0" xfId="0" applyFont="1"/>
    <xf numFmtId="49" fontId="17" fillId="0" borderId="16" xfId="0" applyNumberFormat="1" applyFont="1" applyBorder="1" applyAlignment="1">
      <alignment horizontal="center" vertical="top" wrapText="1"/>
    </xf>
    <xf numFmtId="49" fontId="4" fillId="0" borderId="22" xfId="0" applyNumberFormat="1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vertical="top" wrapText="1"/>
    </xf>
    <xf numFmtId="49" fontId="4" fillId="0" borderId="13" xfId="0" applyNumberFormat="1" applyFont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49" fontId="4" fillId="0" borderId="39" xfId="0" applyNumberFormat="1" applyFont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 wrapText="1"/>
    </xf>
    <xf numFmtId="49" fontId="17" fillId="0" borderId="28" xfId="0" applyNumberFormat="1" applyFont="1" applyBorder="1" applyAlignment="1">
      <alignment horizontal="center" vertical="top" wrapText="1"/>
    </xf>
    <xf numFmtId="0" fontId="21" fillId="2" borderId="19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wrapText="1"/>
    </xf>
    <xf numFmtId="0" fontId="4" fillId="2" borderId="19" xfId="0" applyFont="1" applyFill="1" applyBorder="1" applyAlignment="1">
      <alignment horizontal="center" vertical="top"/>
    </xf>
    <xf numFmtId="0" fontId="21" fillId="2" borderId="6" xfId="0" applyFont="1" applyFill="1" applyBorder="1" applyAlignment="1">
      <alignment horizontal="center" vertical="top" wrapText="1"/>
    </xf>
    <xf numFmtId="0" fontId="21" fillId="2" borderId="25" xfId="0" applyFont="1" applyFill="1" applyBorder="1" applyAlignment="1">
      <alignment vertical="top" wrapText="1"/>
    </xf>
    <xf numFmtId="169" fontId="21" fillId="2" borderId="6" xfId="0" applyNumberFormat="1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wrapText="1"/>
    </xf>
    <xf numFmtId="169" fontId="21" fillId="2" borderId="6" xfId="0" applyNumberFormat="1" applyFont="1" applyFill="1" applyBorder="1" applyAlignment="1">
      <alignment horizontal="center" vertical="top"/>
    </xf>
    <xf numFmtId="49" fontId="17" fillId="0" borderId="13" xfId="0" applyNumberFormat="1" applyFont="1" applyBorder="1" applyAlignment="1">
      <alignment horizontal="center" vertical="top" wrapText="1"/>
    </xf>
    <xf numFmtId="0" fontId="21" fillId="2" borderId="4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top" wrapText="1"/>
    </xf>
    <xf numFmtId="3" fontId="4" fillId="0" borderId="43" xfId="0" applyNumberFormat="1" applyFont="1" applyBorder="1" applyAlignment="1">
      <alignment horizontal="center" vertical="top"/>
    </xf>
    <xf numFmtId="3" fontId="4" fillId="0" borderId="44" xfId="0" applyNumberFormat="1" applyFont="1" applyBorder="1" applyAlignment="1">
      <alignment horizontal="center" vertical="top"/>
    </xf>
    <xf numFmtId="0" fontId="4" fillId="2" borderId="7" xfId="0" applyFont="1" applyFill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top" wrapText="1"/>
    </xf>
    <xf numFmtId="49" fontId="0" fillId="0" borderId="0" xfId="0" applyNumberFormat="1" applyFont="1"/>
    <xf numFmtId="0" fontId="4" fillId="2" borderId="7" xfId="0" applyNumberFormat="1" applyFont="1" applyFill="1" applyBorder="1" applyAlignment="1">
      <alignment horizontal="justify" vertical="center" wrapText="1"/>
    </xf>
    <xf numFmtId="0" fontId="4" fillId="0" borderId="39" xfId="0" applyFont="1" applyBorder="1" applyAlignment="1">
      <alignment horizontal="center" vertical="top"/>
    </xf>
    <xf numFmtId="0" fontId="4" fillId="0" borderId="20" xfId="0" applyFont="1" applyBorder="1" applyAlignment="1">
      <alignment horizontal="justify" vertical="top"/>
    </xf>
    <xf numFmtId="0" fontId="4" fillId="0" borderId="13" xfId="0" applyFont="1" applyBorder="1" applyAlignment="1">
      <alignment horizontal="center" vertical="top"/>
    </xf>
    <xf numFmtId="0" fontId="4" fillId="0" borderId="7" xfId="0" applyFont="1" applyBorder="1" applyAlignment="1">
      <alignment horizontal="justify" vertical="justify" shrinkToFit="1"/>
    </xf>
    <xf numFmtId="0" fontId="4" fillId="0" borderId="1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1" fillId="0" borderId="7" xfId="0" applyFont="1" applyBorder="1" applyAlignment="1">
      <alignment vertical="top" wrapText="1"/>
    </xf>
    <xf numFmtId="0" fontId="31" fillId="0" borderId="19" xfId="0" applyFont="1" applyBorder="1" applyAlignment="1">
      <alignment vertical="top"/>
    </xf>
    <xf numFmtId="0" fontId="31" fillId="4" borderId="19" xfId="0" applyFont="1" applyFill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1" fillId="4" borderId="7" xfId="0" applyFont="1" applyFill="1" applyBorder="1" applyAlignment="1">
      <alignment vertical="top" wrapText="1"/>
    </xf>
    <xf numFmtId="0" fontId="32" fillId="0" borderId="7" xfId="0" applyFont="1" applyBorder="1" applyAlignment="1">
      <alignment horizontal="justify" vertical="top" wrapText="1"/>
    </xf>
    <xf numFmtId="0" fontId="32" fillId="4" borderId="7" xfId="0" applyFont="1" applyFill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32" fillId="0" borderId="7" xfId="0" applyFont="1" applyFill="1" applyBorder="1" applyAlignment="1">
      <alignment horizontal="justify" vertical="top" wrapText="1"/>
    </xf>
    <xf numFmtId="0" fontId="32" fillId="0" borderId="7" xfId="0" applyFont="1" applyFill="1" applyBorder="1" applyAlignment="1">
      <alignment vertical="top" wrapText="1"/>
    </xf>
    <xf numFmtId="0" fontId="31" fillId="0" borderId="15" xfId="0" applyFont="1" applyFill="1" applyBorder="1" applyAlignment="1">
      <alignment vertical="top" wrapText="1"/>
    </xf>
    <xf numFmtId="49" fontId="18" fillId="0" borderId="11" xfId="3" applyNumberFormat="1" applyFont="1" applyFill="1" applyBorder="1" applyAlignment="1">
      <alignment horizontal="left" vertical="center" wrapText="1" shrinkToFit="1"/>
    </xf>
    <xf numFmtId="49" fontId="18" fillId="0" borderId="19" xfId="3" applyNumberFormat="1" applyFont="1" applyBorder="1" applyAlignment="1">
      <alignment horizontal="center" vertical="center"/>
    </xf>
    <xf numFmtId="4" fontId="18" fillId="0" borderId="19" xfId="3" applyNumberFormat="1" applyFont="1" applyBorder="1" applyAlignment="1">
      <alignment horizontal="right" vertical="center"/>
    </xf>
    <xf numFmtId="49" fontId="18" fillId="0" borderId="30" xfId="3" applyNumberFormat="1" applyFont="1" applyBorder="1" applyAlignment="1">
      <alignment horizontal="center" vertical="center"/>
    </xf>
    <xf numFmtId="4" fontId="18" fillId="0" borderId="30" xfId="3" applyNumberFormat="1" applyFont="1" applyBorder="1" applyAlignment="1">
      <alignment horizontal="right" vertical="center"/>
    </xf>
    <xf numFmtId="49" fontId="18" fillId="0" borderId="19" xfId="2" applyNumberFormat="1" applyFont="1" applyFill="1" applyBorder="1" applyAlignment="1" applyProtection="1">
      <alignment horizontal="left" wrapText="1"/>
      <protection hidden="1"/>
    </xf>
    <xf numFmtId="0" fontId="18" fillId="0" borderId="0" xfId="1" applyFont="1"/>
    <xf numFmtId="0" fontId="33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8" fillId="0" borderId="19" xfId="2" applyNumberFormat="1" applyFont="1" applyFill="1" applyBorder="1" applyAlignment="1" applyProtection="1">
      <alignment horizontal="center" wrapText="1"/>
      <protection hidden="1"/>
    </xf>
    <xf numFmtId="49" fontId="18" fillId="0" borderId="19" xfId="3" applyNumberFormat="1" applyFont="1" applyBorder="1" applyAlignment="1">
      <alignment horizontal="center"/>
    </xf>
    <xf numFmtId="49" fontId="18" fillId="0" borderId="19" xfId="2" applyNumberFormat="1" applyFont="1" applyFill="1" applyBorder="1" applyAlignment="1" applyProtection="1">
      <alignment vertical="center" wrapText="1"/>
      <protection hidden="1"/>
    </xf>
    <xf numFmtId="49" fontId="18" fillId="0" borderId="11" xfId="0" applyNumberFormat="1" applyFont="1" applyFill="1" applyBorder="1" applyAlignment="1">
      <alignment horizontal="left" vertical="center" wrapText="1"/>
    </xf>
    <xf numFmtId="49" fontId="18" fillId="0" borderId="6" xfId="3" applyNumberFormat="1" applyFont="1" applyBorder="1" applyAlignment="1">
      <alignment horizontal="center" vertical="center"/>
    </xf>
    <xf numFmtId="4" fontId="18" fillId="0" borderId="6" xfId="3" applyNumberFormat="1" applyFont="1" applyBorder="1" applyAlignment="1">
      <alignment horizontal="right" vertical="center"/>
    </xf>
    <xf numFmtId="4" fontId="18" fillId="0" borderId="7" xfId="3" applyNumberFormat="1" applyFont="1" applyBorder="1" applyAlignment="1">
      <alignment horizontal="right" vertic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40" xfId="0" applyNumberFormat="1" applyFont="1" applyBorder="1" applyAlignment="1">
      <alignment horizontal="center" vertical="center"/>
    </xf>
    <xf numFmtId="4" fontId="18" fillId="0" borderId="40" xfId="0" applyNumberFormat="1" applyFont="1" applyBorder="1" applyAlignment="1">
      <alignment horizontal="right" vertical="center"/>
    </xf>
    <xf numFmtId="4" fontId="18" fillId="0" borderId="48" xfId="0" applyNumberFormat="1" applyFont="1" applyBorder="1" applyAlignment="1">
      <alignment horizontal="right" vertical="center"/>
    </xf>
    <xf numFmtId="49" fontId="18" fillId="0" borderId="13" xfId="0" applyNumberFormat="1" applyFont="1" applyFill="1" applyBorder="1" applyAlignment="1">
      <alignment horizontal="left" vertical="center" wrapText="1" shrinkToFit="1"/>
    </xf>
    <xf numFmtId="49" fontId="16" fillId="0" borderId="54" xfId="3" applyNumberFormat="1" applyFont="1" applyBorder="1" applyAlignment="1">
      <alignment horizontal="right" vertical="center" wrapText="1"/>
    </xf>
    <xf numFmtId="4" fontId="18" fillId="0" borderId="15" xfId="3" applyNumberFormat="1" applyFont="1" applyBorder="1" applyAlignment="1">
      <alignment horizontal="right" vertical="center"/>
    </xf>
    <xf numFmtId="49" fontId="18" fillId="0" borderId="19" xfId="0" applyNumberFormat="1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right" vertical="center" wrapText="1"/>
    </xf>
    <xf numFmtId="49" fontId="18" fillId="0" borderId="13" xfId="3" applyNumberFormat="1" applyFont="1" applyFill="1" applyBorder="1" applyAlignment="1">
      <alignment horizontal="left" vertical="center" wrapText="1" shrinkToFit="1"/>
    </xf>
    <xf numFmtId="0" fontId="18" fillId="2" borderId="13" xfId="1" applyNumberFormat="1" applyFont="1" applyFill="1" applyBorder="1" applyAlignment="1" applyProtection="1">
      <alignment wrapText="1"/>
      <protection hidden="1"/>
    </xf>
    <xf numFmtId="0" fontId="18" fillId="0" borderId="13" xfId="2" applyNumberFormat="1" applyFont="1" applyFill="1" applyBorder="1" applyAlignment="1" applyProtection="1">
      <alignment horizontal="left" vertical="center" wrapText="1"/>
      <protection hidden="1"/>
    </xf>
    <xf numFmtId="49" fontId="18" fillId="0" borderId="13" xfId="0" applyNumberFormat="1" applyFont="1" applyFill="1" applyBorder="1" applyAlignment="1">
      <alignment horizontal="left" vertical="center" wrapText="1"/>
    </xf>
    <xf numFmtId="49" fontId="18" fillId="0" borderId="13" xfId="3" applyNumberFormat="1" applyFont="1" applyFill="1" applyBorder="1" applyAlignment="1">
      <alignment horizontal="left" vertical="center" wrapText="1"/>
    </xf>
    <xf numFmtId="49" fontId="10" fillId="0" borderId="13" xfId="3" applyNumberFormat="1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right" vertical="center" wrapText="1"/>
    </xf>
    <xf numFmtId="49" fontId="18" fillId="0" borderId="14" xfId="3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horizontal="center" vertical="center" wrapText="1"/>
    </xf>
    <xf numFmtId="167" fontId="18" fillId="3" borderId="6" xfId="2" applyNumberFormat="1" applyFont="1" applyFill="1" applyBorder="1" applyAlignment="1" applyProtection="1">
      <alignment horizontal="center"/>
      <protection hidden="1"/>
    </xf>
    <xf numFmtId="167" fontId="18" fillId="3" borderId="19" xfId="2" applyNumberFormat="1" applyFont="1" applyFill="1" applyBorder="1" applyAlignment="1" applyProtection="1">
      <alignment horizontal="center"/>
      <protection hidden="1"/>
    </xf>
    <xf numFmtId="49" fontId="18" fillId="0" borderId="19" xfId="0" applyNumberFormat="1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right" vertical="center"/>
    </xf>
    <xf numFmtId="4" fontId="18" fillId="0" borderId="7" xfId="0" applyNumberFormat="1" applyFont="1" applyBorder="1" applyAlignment="1">
      <alignment horizontal="right" vertical="center"/>
    </xf>
    <xf numFmtId="49" fontId="16" fillId="0" borderId="14" xfId="3" applyNumberFormat="1" applyFont="1" applyBorder="1" applyAlignment="1">
      <alignment horizontal="right" vertical="center" wrapText="1"/>
    </xf>
    <xf numFmtId="49" fontId="34" fillId="0" borderId="11" xfId="3" applyNumberFormat="1" applyFont="1" applyFill="1" applyBorder="1" applyAlignment="1">
      <alignment horizontal="left" vertical="center" wrapText="1" shrinkToFit="1"/>
    </xf>
    <xf numFmtId="49" fontId="34" fillId="0" borderId="19" xfId="3" applyNumberFormat="1" applyFont="1" applyBorder="1" applyAlignment="1">
      <alignment horizontal="center" vertical="center"/>
    </xf>
    <xf numFmtId="49" fontId="34" fillId="0" borderId="6" xfId="3" applyNumberFormat="1" applyFont="1" applyBorder="1" applyAlignment="1">
      <alignment horizontal="center" vertical="center"/>
    </xf>
    <xf numFmtId="0" fontId="34" fillId="3" borderId="10" xfId="2" applyNumberFormat="1" applyFont="1" applyFill="1" applyBorder="1" applyAlignment="1" applyProtection="1">
      <alignment horizontal="center" vertical="center"/>
      <protection hidden="1"/>
    </xf>
    <xf numFmtId="0" fontId="34" fillId="3" borderId="4" xfId="2" applyNumberFormat="1" applyFont="1" applyFill="1" applyBorder="1" applyAlignment="1" applyProtection="1">
      <alignment horizontal="center" vertical="center"/>
      <protection hidden="1"/>
    </xf>
    <xf numFmtId="0" fontId="34" fillId="3" borderId="3" xfId="2" applyNumberFormat="1" applyFont="1" applyFill="1" applyBorder="1" applyAlignment="1" applyProtection="1">
      <alignment horizontal="center" vertical="center" wrapText="1"/>
      <protection hidden="1"/>
    </xf>
    <xf numFmtId="166" fontId="37" fillId="3" borderId="13" xfId="2" applyNumberFormat="1" applyFont="1" applyFill="1" applyBorder="1" applyAlignment="1" applyProtection="1">
      <alignment wrapText="1"/>
      <protection hidden="1"/>
    </xf>
    <xf numFmtId="165" fontId="37" fillId="3" borderId="6" xfId="2" applyNumberFormat="1" applyFont="1" applyFill="1" applyBorder="1" applyAlignment="1" applyProtection="1">
      <alignment horizontal="center"/>
      <protection hidden="1"/>
    </xf>
    <xf numFmtId="164" fontId="34" fillId="3" borderId="7" xfId="1" applyNumberFormat="1" applyFont="1" applyFill="1" applyBorder="1" applyAlignment="1" applyProtection="1">
      <protection hidden="1"/>
    </xf>
    <xf numFmtId="166" fontId="18" fillId="3" borderId="13" xfId="2" applyNumberFormat="1" applyFont="1" applyFill="1" applyBorder="1" applyAlignment="1" applyProtection="1">
      <alignment wrapText="1"/>
      <protection hidden="1"/>
    </xf>
    <xf numFmtId="165" fontId="18" fillId="3" borderId="6" xfId="2" applyNumberFormat="1" applyFont="1" applyFill="1" applyBorder="1" applyAlignment="1" applyProtection="1">
      <alignment horizontal="center"/>
      <protection hidden="1"/>
    </xf>
    <xf numFmtId="164" fontId="18" fillId="3" borderId="7" xfId="1" applyNumberFormat="1" applyFont="1" applyFill="1" applyBorder="1" applyAlignment="1" applyProtection="1">
      <protection hidden="1"/>
    </xf>
    <xf numFmtId="164" fontId="37" fillId="3" borderId="7" xfId="2" applyNumberFormat="1" applyFont="1" applyFill="1" applyBorder="1" applyAlignment="1" applyProtection="1">
      <protection hidden="1"/>
    </xf>
    <xf numFmtId="164" fontId="18" fillId="3" borderId="7" xfId="2" applyNumberFormat="1" applyFont="1" applyFill="1" applyBorder="1" applyAlignment="1" applyProtection="1">
      <protection hidden="1"/>
    </xf>
    <xf numFmtId="165" fontId="34" fillId="3" borderId="6" xfId="2" applyNumberFormat="1" applyFont="1" applyFill="1" applyBorder="1" applyAlignment="1" applyProtection="1">
      <alignment horizontal="center"/>
      <protection hidden="1"/>
    </xf>
    <xf numFmtId="164" fontId="34" fillId="3" borderId="7" xfId="2" applyNumberFormat="1" applyFont="1" applyFill="1" applyBorder="1" applyAlignment="1" applyProtection="1">
      <protection hidden="1"/>
    </xf>
    <xf numFmtId="166" fontId="18" fillId="3" borderId="6" xfId="2" applyNumberFormat="1" applyFont="1" applyFill="1" applyBorder="1" applyAlignment="1" applyProtection="1">
      <alignment horizontal="left"/>
      <protection hidden="1"/>
    </xf>
    <xf numFmtId="165" fontId="38" fillId="3" borderId="6" xfId="2" applyNumberFormat="1" applyFont="1" applyFill="1" applyBorder="1" applyAlignment="1" applyProtection="1">
      <alignment horizontal="center"/>
      <protection hidden="1"/>
    </xf>
    <xf numFmtId="164" fontId="38" fillId="3" borderId="7" xfId="2" applyNumberFormat="1" applyFont="1" applyFill="1" applyBorder="1" applyAlignment="1" applyProtection="1">
      <protection hidden="1"/>
    </xf>
    <xf numFmtId="166" fontId="38" fillId="3" borderId="13" xfId="2" applyNumberFormat="1" applyFont="1" applyFill="1" applyBorder="1" applyAlignment="1" applyProtection="1">
      <alignment wrapText="1"/>
      <protection hidden="1"/>
    </xf>
    <xf numFmtId="0" fontId="18" fillId="3" borderId="38" xfId="2" applyNumberFormat="1" applyFont="1" applyFill="1" applyBorder="1" applyAlignment="1" applyProtection="1">
      <alignment horizontal="left" vertical="center" wrapText="1"/>
      <protection hidden="1"/>
    </xf>
    <xf numFmtId="0" fontId="18" fillId="3" borderId="13" xfId="2" applyNumberFormat="1" applyFont="1" applyFill="1" applyBorder="1" applyAlignment="1" applyProtection="1">
      <alignment horizontal="left" vertical="center" wrapText="1"/>
      <protection hidden="1"/>
    </xf>
    <xf numFmtId="0" fontId="18" fillId="3" borderId="11" xfId="2" applyNumberFormat="1" applyFont="1" applyFill="1" applyBorder="1" applyAlignment="1" applyProtection="1">
      <alignment horizontal="left" vertical="center" wrapText="1"/>
      <protection hidden="1"/>
    </xf>
    <xf numFmtId="0" fontId="34" fillId="3" borderId="9" xfId="1" applyNumberFormat="1" applyFont="1" applyFill="1" applyBorder="1" applyAlignment="1" applyProtection="1">
      <alignment horizontal="right"/>
      <protection hidden="1"/>
    </xf>
    <xf numFmtId="164" fontId="34" fillId="3" borderId="15" xfId="1" applyNumberFormat="1" applyFont="1" applyFill="1" applyBorder="1" applyAlignment="1" applyProtection="1">
      <protection hidden="1"/>
    </xf>
    <xf numFmtId="0" fontId="18" fillId="3" borderId="8" xfId="2" applyNumberFormat="1" applyFont="1" applyFill="1" applyBorder="1" applyAlignment="1" applyProtection="1">
      <protection hidden="1"/>
    </xf>
    <xf numFmtId="0" fontId="18" fillId="3" borderId="8" xfId="2" applyNumberFormat="1" applyFont="1" applyFill="1" applyBorder="1" applyAlignment="1" applyProtection="1">
      <alignment horizontal="center"/>
      <protection hidden="1"/>
    </xf>
    <xf numFmtId="49" fontId="18" fillId="0" borderId="19" xfId="3" applyNumberFormat="1" applyFont="1" applyBorder="1" applyAlignment="1">
      <alignment horizontal="left" vertical="center"/>
    </xf>
    <xf numFmtId="167" fontId="37" fillId="3" borderId="6" xfId="2" applyNumberFormat="1" applyFont="1" applyFill="1" applyBorder="1" applyAlignment="1" applyProtection="1">
      <alignment horizontal="center"/>
      <protection hidden="1"/>
    </xf>
    <xf numFmtId="167" fontId="37" fillId="3" borderId="19" xfId="2" applyNumberFormat="1" applyFont="1" applyFill="1" applyBorder="1" applyAlignment="1" applyProtection="1">
      <alignment horizontal="center"/>
      <protection hidden="1"/>
    </xf>
    <xf numFmtId="167" fontId="38" fillId="3" borderId="6" xfId="2" applyNumberFormat="1" applyFont="1" applyFill="1" applyBorder="1" applyAlignment="1" applyProtection="1">
      <alignment horizontal="center"/>
      <protection hidden="1"/>
    </xf>
    <xf numFmtId="167" fontId="38" fillId="3" borderId="19" xfId="2" applyNumberFormat="1" applyFont="1" applyFill="1" applyBorder="1" applyAlignment="1" applyProtection="1">
      <alignment horizontal="center"/>
      <protection hidden="1"/>
    </xf>
    <xf numFmtId="167" fontId="34" fillId="3" borderId="6" xfId="2" applyNumberFormat="1" applyFont="1" applyFill="1" applyBorder="1" applyAlignment="1" applyProtection="1">
      <alignment horizontal="center"/>
      <protection hidden="1"/>
    </xf>
    <xf numFmtId="167" fontId="34" fillId="3" borderId="19" xfId="2" applyNumberFormat="1" applyFont="1" applyFill="1" applyBorder="1" applyAlignment="1" applyProtection="1">
      <alignment horizontal="center"/>
      <protection hidden="1"/>
    </xf>
    <xf numFmtId="0" fontId="33" fillId="0" borderId="0" xfId="0" applyFont="1" applyAlignment="1">
      <alignment vertical="center"/>
    </xf>
    <xf numFmtId="49" fontId="34" fillId="0" borderId="19" xfId="3" applyNumberFormat="1" applyFont="1" applyBorder="1" applyAlignment="1">
      <alignment horizontal="center"/>
    </xf>
    <xf numFmtId="4" fontId="34" fillId="0" borderId="19" xfId="3" applyNumberFormat="1" applyFont="1" applyBorder="1" applyAlignment="1">
      <alignment horizontal="center"/>
    </xf>
    <xf numFmtId="0" fontId="33" fillId="0" borderId="0" xfId="0" applyFont="1" applyAlignment="1">
      <alignment horizontal="left"/>
    </xf>
    <xf numFmtId="166" fontId="37" fillId="3" borderId="6" xfId="2" applyNumberFormat="1" applyFont="1" applyFill="1" applyBorder="1" applyAlignment="1" applyProtection="1">
      <alignment horizontal="left"/>
      <protection hidden="1"/>
    </xf>
    <xf numFmtId="166" fontId="38" fillId="3" borderId="6" xfId="2" applyNumberFormat="1" applyFont="1" applyFill="1" applyBorder="1" applyAlignment="1" applyProtection="1">
      <alignment horizontal="left"/>
      <protection hidden="1"/>
    </xf>
    <xf numFmtId="49" fontId="34" fillId="0" borderId="19" xfId="3" applyNumberFormat="1" applyFont="1" applyBorder="1" applyAlignment="1">
      <alignment horizontal="left" vertical="center"/>
    </xf>
    <xf numFmtId="166" fontId="34" fillId="3" borderId="6" xfId="2" applyNumberFormat="1" applyFont="1" applyFill="1" applyBorder="1" applyAlignment="1" applyProtection="1">
      <alignment horizontal="left"/>
      <protection hidden="1"/>
    </xf>
    <xf numFmtId="0" fontId="18" fillId="3" borderId="8" xfId="2" applyNumberFormat="1" applyFont="1" applyFill="1" applyBorder="1" applyAlignment="1" applyProtection="1">
      <alignment horizontal="left"/>
      <protection hidden="1"/>
    </xf>
    <xf numFmtId="0" fontId="0" fillId="0" borderId="0" xfId="0" applyAlignment="1">
      <alignment horizontal="left"/>
    </xf>
    <xf numFmtId="4" fontId="18" fillId="0" borderId="1" xfId="0" applyNumberFormat="1" applyFont="1" applyFill="1" applyBorder="1" applyAlignment="1">
      <alignment horizontal="right" vertical="center" wrapText="1"/>
    </xf>
    <xf numFmtId="4" fontId="18" fillId="0" borderId="7" xfId="3" applyNumberFormat="1" applyFont="1" applyFill="1" applyBorder="1" applyAlignment="1">
      <alignment horizontal="right" vertical="center"/>
    </xf>
    <xf numFmtId="0" fontId="18" fillId="0" borderId="55" xfId="0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  <xf numFmtId="49" fontId="18" fillId="0" borderId="28" xfId="3" applyNumberFormat="1" applyFont="1" applyFill="1" applyBorder="1" applyAlignment="1">
      <alignment horizontal="left" vertical="center" wrapText="1" shrinkToFit="1"/>
    </xf>
    <xf numFmtId="49" fontId="18" fillId="0" borderId="29" xfId="3" applyNumberFormat="1" applyFont="1" applyBorder="1" applyAlignment="1">
      <alignment horizontal="center" vertical="center"/>
    </xf>
    <xf numFmtId="4" fontId="18" fillId="0" borderId="29" xfId="3" applyNumberFormat="1" applyFont="1" applyBorder="1" applyAlignment="1">
      <alignment horizontal="right" vertical="center"/>
    </xf>
    <xf numFmtId="4" fontId="18" fillId="0" borderId="5" xfId="3" applyNumberFormat="1" applyFont="1" applyBorder="1" applyAlignment="1">
      <alignment horizontal="right" vertical="center"/>
    </xf>
    <xf numFmtId="4" fontId="18" fillId="0" borderId="20" xfId="0" applyNumberFormat="1" applyFont="1" applyBorder="1" applyAlignment="1">
      <alignment horizontal="right" vertical="center"/>
    </xf>
    <xf numFmtId="0" fontId="9" fillId="0" borderId="0" xfId="2" applyNumberFormat="1" applyFont="1" applyFill="1" applyAlignment="1" applyProtection="1">
      <alignment horizontal="center"/>
      <protection hidden="1"/>
    </xf>
    <xf numFmtId="49" fontId="10" fillId="0" borderId="25" xfId="3" applyNumberFormat="1" applyFont="1" applyFill="1" applyBorder="1" applyAlignment="1">
      <alignment horizontal="left" vertical="center" wrapText="1"/>
    </xf>
    <xf numFmtId="49" fontId="10" fillId="0" borderId="25" xfId="3" applyNumberFormat="1" applyFont="1" applyFill="1" applyBorder="1" applyAlignment="1">
      <alignment horizontal="center" vertical="center" wrapText="1"/>
    </xf>
    <xf numFmtId="4" fontId="10" fillId="0" borderId="25" xfId="3" applyNumberFormat="1" applyFont="1" applyFill="1" applyBorder="1" applyAlignment="1">
      <alignment horizontal="right" vertical="center" wrapText="1"/>
    </xf>
    <xf numFmtId="0" fontId="18" fillId="0" borderId="52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8" fillId="0" borderId="45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49" fontId="18" fillId="0" borderId="12" xfId="3" applyNumberFormat="1" applyFont="1" applyBorder="1" applyAlignment="1">
      <alignment horizontal="center" vertical="center" wrapText="1"/>
    </xf>
    <xf numFmtId="49" fontId="18" fillId="0" borderId="25" xfId="3" applyNumberFormat="1" applyFont="1" applyFill="1" applyBorder="1" applyAlignment="1">
      <alignment horizontal="left" vertical="center" wrapText="1"/>
    </xf>
    <xf numFmtId="49" fontId="18" fillId="0" borderId="25" xfId="3" applyNumberFormat="1" applyFont="1" applyFill="1" applyBorder="1" applyAlignment="1">
      <alignment horizontal="center" vertical="center" wrapText="1"/>
    </xf>
    <xf numFmtId="4" fontId="18" fillId="0" borderId="25" xfId="3" applyNumberFormat="1" applyFont="1" applyFill="1" applyBorder="1" applyAlignment="1">
      <alignment horizontal="right" vertical="center" wrapText="1"/>
    </xf>
    <xf numFmtId="49" fontId="16" fillId="0" borderId="39" xfId="9" applyNumberFormat="1" applyFont="1" applyBorder="1" applyAlignment="1">
      <alignment wrapText="1" shrinkToFit="1"/>
    </xf>
    <xf numFmtId="49" fontId="16" fillId="0" borderId="21" xfId="9" applyNumberFormat="1" applyFont="1" applyBorder="1" applyAlignment="1">
      <alignment shrinkToFit="1"/>
    </xf>
    <xf numFmtId="166" fontId="16" fillId="2" borderId="40" xfId="4" applyNumberFormat="1" applyFont="1" applyFill="1" applyBorder="1" applyAlignment="1" applyProtection="1">
      <protection hidden="1"/>
    </xf>
    <xf numFmtId="4" fontId="16" fillId="0" borderId="20" xfId="9" applyNumberFormat="1" applyFont="1" applyBorder="1" applyAlignment="1">
      <alignment shrinkToFit="1"/>
    </xf>
    <xf numFmtId="0" fontId="15" fillId="0" borderId="10" xfId="0" applyFont="1" applyBorder="1" applyAlignment="1">
      <alignment horizontal="center" vertical="top" wrapText="1"/>
    </xf>
    <xf numFmtId="0" fontId="31" fillId="0" borderId="7" xfId="0" applyFont="1" applyBorder="1" applyAlignment="1">
      <alignment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vertical="top" wrapText="1"/>
    </xf>
    <xf numFmtId="0" fontId="16" fillId="0" borderId="5" xfId="3" applyFont="1" applyBorder="1" applyAlignment="1">
      <alignment vertical="top"/>
    </xf>
    <xf numFmtId="0" fontId="16" fillId="0" borderId="7" xfId="3" applyFont="1" applyBorder="1" applyAlignment="1">
      <alignment vertical="top"/>
    </xf>
    <xf numFmtId="0" fontId="14" fillId="0" borderId="25" xfId="0" applyFont="1" applyBorder="1" applyAlignment="1">
      <alignment vertical="top" wrapText="1"/>
    </xf>
    <xf numFmtId="0" fontId="14" fillId="0" borderId="42" xfId="0" applyFont="1" applyBorder="1" applyAlignment="1">
      <alignment vertical="top" wrapText="1"/>
    </xf>
    <xf numFmtId="4" fontId="16" fillId="0" borderId="7" xfId="3" applyNumberFormat="1" applyFont="1" applyBorder="1" applyAlignment="1">
      <alignment vertical="top"/>
    </xf>
    <xf numFmtId="1" fontId="16" fillId="0" borderId="7" xfId="3" applyNumberFormat="1" applyFont="1" applyBorder="1" applyAlignment="1">
      <alignment vertical="top"/>
    </xf>
    <xf numFmtId="0" fontId="14" fillId="0" borderId="45" xfId="0" applyFont="1" applyBorder="1" applyAlignment="1">
      <alignment vertical="top" wrapText="1"/>
    </xf>
    <xf numFmtId="0" fontId="16" fillId="0" borderId="30" xfId="3" applyFont="1" applyBorder="1" applyAlignment="1">
      <alignment horizontal="center" vertical="top" wrapText="1"/>
    </xf>
    <xf numFmtId="1" fontId="16" fillId="0" borderId="15" xfId="3" applyNumberFormat="1" applyFont="1" applyBorder="1" applyAlignment="1">
      <alignment vertical="top"/>
    </xf>
    <xf numFmtId="0" fontId="34" fillId="3" borderId="3" xfId="2" applyNumberFormat="1" applyFont="1" applyFill="1" applyBorder="1" applyAlignment="1" applyProtection="1">
      <alignment horizontal="center" vertical="center"/>
      <protection hidden="1"/>
    </xf>
    <xf numFmtId="49" fontId="17" fillId="2" borderId="6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29" fillId="0" borderId="0" xfId="6" applyNumberFormat="1" applyFont="1" applyFill="1" applyAlignment="1" applyProtection="1">
      <alignment horizontal="center" vertical="center" wrapText="1"/>
      <protection hidden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17" fillId="2" borderId="2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169" fontId="29" fillId="2" borderId="6" xfId="0" applyNumberFormat="1" applyFont="1" applyFill="1" applyBorder="1" applyAlignment="1">
      <alignment horizontal="center" vertical="top"/>
    </xf>
    <xf numFmtId="169" fontId="29" fillId="2" borderId="48" xfId="0" applyNumberFormat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49" fontId="34" fillId="0" borderId="2" xfId="0" applyNumberFormat="1" applyFont="1" applyBorder="1" applyAlignment="1">
      <alignment horizontal="center" vertical="center" wrapText="1"/>
    </xf>
    <xf numFmtId="49" fontId="34" fillId="0" borderId="53" xfId="0" applyNumberFormat="1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4" fillId="0" borderId="41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49" fontId="34" fillId="0" borderId="42" xfId="0" applyNumberFormat="1" applyFont="1" applyBorder="1" applyAlignment="1">
      <alignment horizontal="center" vertical="center" wrapText="1"/>
    </xf>
    <xf numFmtId="49" fontId="34" fillId="0" borderId="45" xfId="0" applyNumberFormat="1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49" fontId="34" fillId="0" borderId="32" xfId="0" applyNumberFormat="1" applyFont="1" applyBorder="1" applyAlignment="1">
      <alignment horizontal="center" vertical="center" wrapText="1"/>
    </xf>
    <xf numFmtId="49" fontId="34" fillId="0" borderId="12" xfId="0" applyNumberFormat="1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37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41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49" fontId="18" fillId="0" borderId="32" xfId="3" applyNumberFormat="1" applyFont="1" applyBorder="1" applyAlignment="1">
      <alignment horizontal="center" vertical="center" wrapText="1"/>
    </xf>
    <xf numFmtId="49" fontId="18" fillId="0" borderId="12" xfId="3" applyNumberFormat="1" applyFont="1" applyBorder="1" applyAlignment="1">
      <alignment horizontal="center" vertical="center" wrapText="1"/>
    </xf>
    <xf numFmtId="0" fontId="18" fillId="0" borderId="33" xfId="3" applyFont="1" applyBorder="1" applyAlignment="1">
      <alignment horizontal="center" vertical="center" wrapText="1"/>
    </xf>
    <xf numFmtId="0" fontId="18" fillId="0" borderId="52" xfId="3" applyFont="1" applyBorder="1" applyAlignment="1">
      <alignment horizontal="center" vertical="center" wrapText="1"/>
    </xf>
    <xf numFmtId="0" fontId="18" fillId="0" borderId="46" xfId="3" applyFont="1" applyBorder="1" applyAlignment="1">
      <alignment horizontal="center" vertical="center" wrapText="1"/>
    </xf>
    <xf numFmtId="0" fontId="14" fillId="0" borderId="31" xfId="0" applyFont="1" applyBorder="1" applyAlignment="1">
      <alignment horizontal="right"/>
    </xf>
    <xf numFmtId="0" fontId="22" fillId="0" borderId="0" xfId="3" applyFont="1" applyAlignment="1">
      <alignment horizontal="center" vertical="center" wrapText="1"/>
    </xf>
    <xf numFmtId="0" fontId="19" fillId="0" borderId="0" xfId="3" applyFont="1" applyAlignment="1">
      <alignment vertical="center" wrapText="1"/>
    </xf>
    <xf numFmtId="0" fontId="22" fillId="0" borderId="0" xfId="3" applyFont="1" applyAlignment="1">
      <alignment horizontal="center" vertical="top" wrapText="1"/>
    </xf>
    <xf numFmtId="0" fontId="19" fillId="0" borderId="0" xfId="3" applyFont="1" applyAlignment="1">
      <alignment vertical="top" wrapText="1"/>
    </xf>
    <xf numFmtId="0" fontId="11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3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3" fillId="0" borderId="32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23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32" fillId="4" borderId="19" xfId="0" applyFont="1" applyFill="1" applyBorder="1" applyAlignment="1">
      <alignment horizontal="left" vertical="top" wrapText="1"/>
    </xf>
    <xf numFmtId="0" fontId="31" fillId="4" borderId="19" xfId="0" applyFont="1" applyFill="1" applyBorder="1" applyAlignment="1">
      <alignment horizontal="left" vertical="top" wrapText="1"/>
    </xf>
    <xf numFmtId="49" fontId="16" fillId="0" borderId="19" xfId="0" applyNumberFormat="1" applyFont="1" applyBorder="1" applyAlignment="1">
      <alignment horizontal="left" vertical="top" wrapText="1"/>
    </xf>
    <xf numFmtId="0" fontId="32" fillId="4" borderId="30" xfId="0" applyFont="1" applyFill="1" applyBorder="1" applyAlignment="1">
      <alignment horizontal="left" vertical="top" wrapText="1"/>
    </xf>
  </cellXfs>
  <cellStyles count="13">
    <cellStyle name="Обычный" xfId="0" builtinId="0"/>
    <cellStyle name="Обычный 2" xfId="1"/>
    <cellStyle name="Обычный 2 2" xfId="2"/>
    <cellStyle name="Обычный 2 2 2" xfId="3"/>
    <cellStyle name="Обычный 2 2_расходы 1чт" xfId="4"/>
    <cellStyle name="Обычный 2 3" xfId="5"/>
    <cellStyle name="Обычный 2 4" xfId="6"/>
    <cellStyle name="Обычный 3" xfId="7"/>
    <cellStyle name="Обычный 5" xfId="8"/>
    <cellStyle name="Обычный 5_расходы 1чт" xfId="9"/>
    <cellStyle name="Обычный 6" xfId="10"/>
    <cellStyle name="Обычный 6_расходы 1чт" xfId="11"/>
    <cellStyle name="Обычный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35"/>
  <sheetViews>
    <sheetView workbookViewId="0">
      <selection activeCell="V7" sqref="V7"/>
    </sheetView>
  </sheetViews>
  <sheetFormatPr defaultRowHeight="15" x14ac:dyDescent="0.25"/>
  <cols>
    <col min="1" max="1" width="9.140625" style="98"/>
    <col min="2" max="2" width="23.7109375" style="98" customWidth="1"/>
    <col min="3" max="3" width="49.7109375" style="98" customWidth="1"/>
    <col min="4" max="18" width="0" style="98" hidden="1" customWidth="1"/>
    <col min="19" max="16384" width="9.140625" style="98"/>
  </cols>
  <sheetData>
    <row r="1" spans="1:3" x14ac:dyDescent="0.25">
      <c r="A1" s="8"/>
      <c r="B1" s="8"/>
      <c r="C1" s="97" t="s">
        <v>52</v>
      </c>
    </row>
    <row r="2" spans="1:3" x14ac:dyDescent="0.25">
      <c r="A2" s="8"/>
      <c r="B2" s="8"/>
      <c r="C2" s="97" t="s">
        <v>45</v>
      </c>
    </row>
    <row r="3" spans="1:3" ht="66.75" customHeight="1" x14ac:dyDescent="0.25">
      <c r="A3" s="8"/>
      <c r="B3" s="8"/>
      <c r="C3" s="96" t="s">
        <v>301</v>
      </c>
    </row>
    <row r="4" spans="1:3" ht="39" customHeight="1" x14ac:dyDescent="0.25">
      <c r="A4" s="286" t="s">
        <v>315</v>
      </c>
      <c r="B4" s="286"/>
      <c r="C4" s="286"/>
    </row>
    <row r="5" spans="1:3" ht="28.5" customHeight="1" x14ac:dyDescent="0.25">
      <c r="A5" s="286" t="s">
        <v>133</v>
      </c>
      <c r="B5" s="286"/>
      <c r="C5" s="286"/>
    </row>
    <row r="6" spans="1:3" ht="15.75" thickBot="1" x14ac:dyDescent="0.3">
      <c r="A6" s="8"/>
      <c r="B6" s="8"/>
      <c r="C6" s="8" t="s">
        <v>53</v>
      </c>
    </row>
    <row r="7" spans="1:3" ht="75.75" thickBot="1" x14ac:dyDescent="0.3">
      <c r="A7" s="136" t="s">
        <v>54</v>
      </c>
      <c r="B7" s="138" t="s">
        <v>55</v>
      </c>
      <c r="C7" s="137" t="s">
        <v>56</v>
      </c>
    </row>
    <row r="8" spans="1:3" ht="45.75" customHeight="1" thickBot="1" x14ac:dyDescent="0.3">
      <c r="A8" s="99" t="s">
        <v>57</v>
      </c>
      <c r="B8" s="287" t="s">
        <v>155</v>
      </c>
      <c r="C8" s="288"/>
    </row>
    <row r="9" spans="1:3" ht="90" x14ac:dyDescent="0.25">
      <c r="A9" s="100" t="s">
        <v>57</v>
      </c>
      <c r="B9" s="101" t="s">
        <v>58</v>
      </c>
      <c r="C9" s="102" t="s">
        <v>204</v>
      </c>
    </row>
    <row r="10" spans="1:3" ht="105" x14ac:dyDescent="0.25">
      <c r="A10" s="103" t="s">
        <v>57</v>
      </c>
      <c r="B10" s="104" t="s">
        <v>59</v>
      </c>
      <c r="C10" s="105" t="s">
        <v>205</v>
      </c>
    </row>
    <row r="11" spans="1:3" ht="90" x14ac:dyDescent="0.25">
      <c r="A11" s="103" t="s">
        <v>57</v>
      </c>
      <c r="B11" s="104" t="s">
        <v>60</v>
      </c>
      <c r="C11" s="105" t="s">
        <v>206</v>
      </c>
    </row>
    <row r="12" spans="1:3" ht="90.75" thickBot="1" x14ac:dyDescent="0.3">
      <c r="A12" s="106" t="s">
        <v>57</v>
      </c>
      <c r="B12" s="107" t="s">
        <v>61</v>
      </c>
      <c r="C12" s="108" t="s">
        <v>207</v>
      </c>
    </row>
    <row r="13" spans="1:3" ht="39" customHeight="1" x14ac:dyDescent="0.25">
      <c r="A13" s="109">
        <v>182</v>
      </c>
      <c r="B13" s="291" t="s">
        <v>62</v>
      </c>
      <c r="C13" s="292"/>
    </row>
    <row r="14" spans="1:3" ht="95.25" customHeight="1" x14ac:dyDescent="0.25">
      <c r="A14" s="103">
        <v>182</v>
      </c>
      <c r="B14" s="110" t="s">
        <v>63</v>
      </c>
      <c r="C14" s="111" t="s">
        <v>208</v>
      </c>
    </row>
    <row r="15" spans="1:3" ht="135" x14ac:dyDescent="0.25">
      <c r="A15" s="103">
        <v>182</v>
      </c>
      <c r="B15" s="110" t="s">
        <v>64</v>
      </c>
      <c r="C15" s="111" t="s">
        <v>65</v>
      </c>
    </row>
    <row r="16" spans="1:3" ht="40.5" customHeight="1" x14ac:dyDescent="0.25">
      <c r="A16" s="103" t="s">
        <v>66</v>
      </c>
      <c r="B16" s="112" t="s">
        <v>67</v>
      </c>
      <c r="C16" s="111" t="s">
        <v>68</v>
      </c>
    </row>
    <row r="17" spans="1:4" x14ac:dyDescent="0.25">
      <c r="A17" s="103">
        <v>182</v>
      </c>
      <c r="B17" s="113" t="s">
        <v>134</v>
      </c>
      <c r="C17" s="114" t="s">
        <v>69</v>
      </c>
    </row>
    <row r="18" spans="1:4" x14ac:dyDescent="0.25">
      <c r="A18" s="103">
        <v>182</v>
      </c>
      <c r="B18" s="113" t="s">
        <v>129</v>
      </c>
      <c r="C18" s="114" t="s">
        <v>69</v>
      </c>
    </row>
    <row r="19" spans="1:4" ht="42" customHeight="1" x14ac:dyDescent="0.25">
      <c r="A19" s="103">
        <v>182</v>
      </c>
      <c r="B19" s="115" t="s">
        <v>130</v>
      </c>
      <c r="C19" s="116" t="s">
        <v>118</v>
      </c>
    </row>
    <row r="20" spans="1:4" ht="30" customHeight="1" x14ac:dyDescent="0.25">
      <c r="A20" s="103">
        <v>182</v>
      </c>
      <c r="B20" s="117" t="s">
        <v>131</v>
      </c>
      <c r="C20" s="114" t="s">
        <v>117</v>
      </c>
    </row>
    <row r="21" spans="1:4" ht="34.5" customHeight="1" x14ac:dyDescent="0.25">
      <c r="A21" s="103">
        <v>182</v>
      </c>
      <c r="B21" s="117" t="s">
        <v>132</v>
      </c>
      <c r="C21" s="114" t="s">
        <v>119</v>
      </c>
    </row>
    <row r="22" spans="1:4" ht="18" customHeight="1" thickBot="1" x14ac:dyDescent="0.3">
      <c r="A22" s="118" t="s">
        <v>186</v>
      </c>
      <c r="B22" s="293" t="s">
        <v>187</v>
      </c>
      <c r="C22" s="294"/>
    </row>
    <row r="23" spans="1:4" ht="66" customHeight="1" thickBot="1" x14ac:dyDescent="0.3">
      <c r="A23" s="103" t="s">
        <v>186</v>
      </c>
      <c r="B23" s="117" t="s">
        <v>188</v>
      </c>
      <c r="C23" s="119" t="s">
        <v>189</v>
      </c>
    </row>
    <row r="24" spans="1:4" ht="33" customHeight="1" x14ac:dyDescent="0.25">
      <c r="A24" s="118" t="s">
        <v>141</v>
      </c>
      <c r="B24" s="289" t="s">
        <v>140</v>
      </c>
      <c r="C24" s="290"/>
    </row>
    <row r="25" spans="1:4" ht="65.25" customHeight="1" x14ac:dyDescent="0.25">
      <c r="A25" s="103" t="s">
        <v>141</v>
      </c>
      <c r="B25" s="112" t="s">
        <v>120</v>
      </c>
      <c r="C25" s="120" t="s">
        <v>121</v>
      </c>
    </row>
    <row r="26" spans="1:4" ht="36.75" customHeight="1" x14ac:dyDescent="0.25">
      <c r="A26" s="127">
        <v>562</v>
      </c>
      <c r="B26" s="121" t="s">
        <v>159</v>
      </c>
      <c r="C26" s="128" t="s">
        <v>160</v>
      </c>
    </row>
    <row r="27" spans="1:4" ht="28.5" customHeight="1" x14ac:dyDescent="0.25">
      <c r="A27" s="129">
        <v>562</v>
      </c>
      <c r="B27" s="122" t="s">
        <v>161</v>
      </c>
      <c r="C27" s="130" t="s">
        <v>162</v>
      </c>
    </row>
    <row r="28" spans="1:4" ht="45" customHeight="1" x14ac:dyDescent="0.25">
      <c r="A28" s="103" t="s">
        <v>141</v>
      </c>
      <c r="B28" s="112" t="s">
        <v>122</v>
      </c>
      <c r="C28" s="123" t="s">
        <v>123</v>
      </c>
    </row>
    <row r="29" spans="1:4" ht="80.25" customHeight="1" x14ac:dyDescent="0.25">
      <c r="A29" s="131">
        <v>562</v>
      </c>
      <c r="B29" s="124" t="s">
        <v>142</v>
      </c>
      <c r="C29" s="132" t="s">
        <v>163</v>
      </c>
    </row>
    <row r="30" spans="1:4" ht="60.75" customHeight="1" x14ac:dyDescent="0.25">
      <c r="A30" s="103" t="s">
        <v>141</v>
      </c>
      <c r="B30" s="124" t="s">
        <v>143</v>
      </c>
      <c r="C30" s="132" t="s">
        <v>165</v>
      </c>
    </row>
    <row r="31" spans="1:4" ht="47.25" customHeight="1" x14ac:dyDescent="0.25">
      <c r="A31" s="103" t="s">
        <v>141</v>
      </c>
      <c r="B31" s="112" t="s">
        <v>135</v>
      </c>
      <c r="C31" s="123" t="s">
        <v>136</v>
      </c>
      <c r="D31" s="125"/>
    </row>
    <row r="32" spans="1:4" ht="33.75" customHeight="1" x14ac:dyDescent="0.25">
      <c r="A32" s="103" t="s">
        <v>141</v>
      </c>
      <c r="B32" s="104" t="s">
        <v>124</v>
      </c>
      <c r="C32" s="120" t="s">
        <v>164</v>
      </c>
      <c r="D32" s="125"/>
    </row>
    <row r="33" spans="1:4" ht="15.75" customHeight="1" x14ac:dyDescent="0.25">
      <c r="A33" s="118" t="s">
        <v>144</v>
      </c>
      <c r="B33" s="284" t="s">
        <v>145</v>
      </c>
      <c r="C33" s="285"/>
      <c r="D33" s="125"/>
    </row>
    <row r="34" spans="1:4" ht="90.75" customHeight="1" x14ac:dyDescent="0.25">
      <c r="A34" s="103" t="s">
        <v>144</v>
      </c>
      <c r="B34" s="112" t="s">
        <v>146</v>
      </c>
      <c r="C34" s="126" t="s">
        <v>166</v>
      </c>
      <c r="D34" s="125"/>
    </row>
    <row r="35" spans="1:4" ht="60" customHeight="1" thickBot="1" x14ac:dyDescent="0.3">
      <c r="A35" s="133" t="s">
        <v>144</v>
      </c>
      <c r="B35" s="134" t="s">
        <v>147</v>
      </c>
      <c r="C35" s="135" t="s">
        <v>167</v>
      </c>
      <c r="D35" s="125"/>
    </row>
  </sheetData>
  <mergeCells count="7">
    <mergeCell ref="B33:C33"/>
    <mergeCell ref="A4:C4"/>
    <mergeCell ref="A5:C5"/>
    <mergeCell ref="B8:C8"/>
    <mergeCell ref="B24:C24"/>
    <mergeCell ref="B13:C13"/>
    <mergeCell ref="B22:C2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F12"/>
  <sheetViews>
    <sheetView topLeftCell="A7" workbookViewId="0">
      <selection activeCell="B10" sqref="B10"/>
    </sheetView>
  </sheetViews>
  <sheetFormatPr defaultRowHeight="15" x14ac:dyDescent="0.2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4.7109375" customWidth="1"/>
  </cols>
  <sheetData>
    <row r="1" spans="1:6" ht="15" customHeight="1" x14ac:dyDescent="0.25">
      <c r="A1" s="8"/>
      <c r="B1" s="8"/>
      <c r="C1" s="8"/>
      <c r="D1" s="8"/>
      <c r="E1" s="302" t="s">
        <v>89</v>
      </c>
      <c r="F1" s="302"/>
    </row>
    <row r="2" spans="1:6" ht="14.25" customHeight="1" x14ac:dyDescent="0.25">
      <c r="A2" s="8"/>
      <c r="B2" s="8"/>
      <c r="C2" s="8"/>
      <c r="D2" s="8"/>
      <c r="E2" s="302" t="s">
        <v>45</v>
      </c>
      <c r="F2" s="302"/>
    </row>
    <row r="3" spans="1:6" ht="60.75" customHeight="1" x14ac:dyDescent="0.25">
      <c r="A3" s="8"/>
      <c r="B3" s="303" t="s">
        <v>301</v>
      </c>
      <c r="C3" s="303"/>
      <c r="D3" s="303"/>
      <c r="E3" s="303"/>
      <c r="F3" s="303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8"/>
      <c r="B6" s="8"/>
      <c r="C6" s="8"/>
      <c r="D6" s="8"/>
      <c r="E6" s="8"/>
      <c r="F6" s="8"/>
    </row>
    <row r="7" spans="1:6" x14ac:dyDescent="0.25">
      <c r="A7" s="8"/>
      <c r="B7" s="8"/>
      <c r="C7" s="8"/>
      <c r="D7" s="8"/>
      <c r="E7" s="8"/>
      <c r="F7" s="8"/>
    </row>
    <row r="8" spans="1:6" ht="47.25" customHeight="1" x14ac:dyDescent="0.25">
      <c r="A8" s="334" t="s">
        <v>182</v>
      </c>
      <c r="B8" s="334"/>
      <c r="C8" s="334"/>
      <c r="D8" s="334"/>
      <c r="E8" s="334"/>
      <c r="F8" s="334"/>
    </row>
    <row r="9" spans="1:6" ht="15.75" thickBot="1" x14ac:dyDescent="0.3">
      <c r="A9" s="8"/>
      <c r="B9" s="8"/>
      <c r="C9" s="8"/>
      <c r="D9" s="8"/>
      <c r="E9" s="8"/>
      <c r="F9" s="59" t="s">
        <v>44</v>
      </c>
    </row>
    <row r="10" spans="1:6" ht="15.75" thickBot="1" x14ac:dyDescent="0.3">
      <c r="A10" s="60" t="s">
        <v>83</v>
      </c>
      <c r="B10" s="60" t="s">
        <v>50</v>
      </c>
      <c r="C10" s="60" t="s">
        <v>85</v>
      </c>
      <c r="D10" s="60" t="s">
        <v>86</v>
      </c>
      <c r="E10" s="60" t="s">
        <v>40</v>
      </c>
      <c r="F10" s="60">
        <v>2019</v>
      </c>
    </row>
    <row r="11" spans="1:6" ht="38.25" customHeight="1" x14ac:dyDescent="0.25">
      <c r="A11" s="61" t="s">
        <v>87</v>
      </c>
      <c r="B11" s="62" t="s">
        <v>141</v>
      </c>
      <c r="C11" s="62" t="s">
        <v>88</v>
      </c>
      <c r="D11" s="63" t="s">
        <v>3</v>
      </c>
      <c r="E11" s="62" t="s">
        <v>176</v>
      </c>
      <c r="F11" s="80">
        <v>144400</v>
      </c>
    </row>
    <row r="12" spans="1:6" ht="15.75" thickBot="1" x14ac:dyDescent="0.3">
      <c r="A12" s="64" t="s">
        <v>51</v>
      </c>
      <c r="B12" s="65"/>
      <c r="C12" s="65"/>
      <c r="D12" s="65"/>
      <c r="E12" s="65"/>
      <c r="F12" s="81">
        <v>144400</v>
      </c>
    </row>
  </sheetData>
  <mergeCells count="4">
    <mergeCell ref="A8:F8"/>
    <mergeCell ref="E1:F1"/>
    <mergeCell ref="E2:F2"/>
    <mergeCell ref="B3:F3"/>
  </mergeCells>
  <phoneticPr fontId="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G12"/>
  <sheetViews>
    <sheetView workbookViewId="0">
      <selection activeCell="B10" sqref="B10"/>
    </sheetView>
  </sheetViews>
  <sheetFormatPr defaultRowHeight="15" x14ac:dyDescent="0.25"/>
  <cols>
    <col min="1" max="1" width="34.42578125" customWidth="1"/>
    <col min="2" max="2" width="6.7109375" customWidth="1"/>
    <col min="3" max="3" width="6.85546875" customWidth="1"/>
    <col min="4" max="4" width="11.140625" customWidth="1"/>
    <col min="5" max="5" width="4.42578125" customWidth="1"/>
    <col min="6" max="6" width="9.85546875" customWidth="1"/>
    <col min="7" max="7" width="9.5703125" bestFit="1" customWidth="1"/>
  </cols>
  <sheetData>
    <row r="1" spans="1:7" x14ac:dyDescent="0.25">
      <c r="A1" s="8"/>
      <c r="B1" s="8"/>
      <c r="C1" s="8"/>
      <c r="D1" s="8"/>
      <c r="E1" s="8"/>
      <c r="F1" s="302" t="s">
        <v>90</v>
      </c>
      <c r="G1" s="302"/>
    </row>
    <row r="2" spans="1:7" ht="14.25" customHeight="1" x14ac:dyDescent="0.25">
      <c r="A2" s="8"/>
      <c r="B2" s="8"/>
      <c r="C2" s="8"/>
      <c r="D2" s="8"/>
      <c r="E2" s="8"/>
      <c r="F2" s="302" t="s">
        <v>49</v>
      </c>
      <c r="G2" s="302"/>
    </row>
    <row r="3" spans="1:7" ht="57.75" customHeight="1" x14ac:dyDescent="0.25">
      <c r="A3" s="8"/>
      <c r="B3" s="8"/>
      <c r="C3" s="303" t="s">
        <v>301</v>
      </c>
      <c r="D3" s="303"/>
      <c r="E3" s="303"/>
      <c r="F3" s="303"/>
      <c r="G3" s="303"/>
    </row>
    <row r="4" spans="1:7" x14ac:dyDescent="0.25">
      <c r="A4" s="8"/>
      <c r="B4" s="8"/>
      <c r="C4" s="8"/>
      <c r="D4" s="8"/>
      <c r="E4" s="8"/>
      <c r="F4" s="8"/>
      <c r="G4" s="8"/>
    </row>
    <row r="5" spans="1:7" x14ac:dyDescent="0.25">
      <c r="A5" s="8"/>
      <c r="B5" s="8"/>
      <c r="C5" s="8"/>
      <c r="D5" s="8"/>
      <c r="E5" s="8"/>
      <c r="F5" s="8"/>
      <c r="G5" s="8"/>
    </row>
    <row r="6" spans="1:7" x14ac:dyDescent="0.25">
      <c r="A6" s="8"/>
      <c r="B6" s="8"/>
      <c r="C6" s="8"/>
      <c r="D6" s="8"/>
      <c r="E6" s="8"/>
      <c r="F6" s="8"/>
      <c r="G6" s="8"/>
    </row>
    <row r="7" spans="1:7" x14ac:dyDescent="0.25">
      <c r="A7" s="8"/>
      <c r="B7" s="8"/>
      <c r="C7" s="8"/>
      <c r="D7" s="8"/>
      <c r="E7" s="8"/>
      <c r="F7" s="8"/>
      <c r="G7" s="8"/>
    </row>
    <row r="8" spans="1:7" ht="45" customHeight="1" x14ac:dyDescent="0.25">
      <c r="A8" s="334" t="s">
        <v>181</v>
      </c>
      <c r="B8" s="334"/>
      <c r="C8" s="334"/>
      <c r="D8" s="334"/>
      <c r="E8" s="334"/>
      <c r="F8" s="334"/>
      <c r="G8" s="334"/>
    </row>
    <row r="9" spans="1:7" ht="15.75" thickBot="1" x14ac:dyDescent="0.3">
      <c r="A9" s="66"/>
      <c r="B9" s="66"/>
      <c r="C9" s="66"/>
      <c r="D9" s="66"/>
      <c r="E9" s="66"/>
      <c r="F9" s="343" t="s">
        <v>44</v>
      </c>
      <c r="G9" s="343"/>
    </row>
    <row r="10" spans="1:7" ht="15.75" thickBot="1" x14ac:dyDescent="0.3">
      <c r="A10" s="60" t="s">
        <v>83</v>
      </c>
      <c r="B10" s="60" t="s">
        <v>50</v>
      </c>
      <c r="C10" s="60" t="s">
        <v>85</v>
      </c>
      <c r="D10" s="60" t="s">
        <v>86</v>
      </c>
      <c r="E10" s="60" t="s">
        <v>40</v>
      </c>
      <c r="F10" s="60">
        <v>2020</v>
      </c>
      <c r="G10" s="60">
        <v>2021</v>
      </c>
    </row>
    <row r="11" spans="1:7" ht="39" x14ac:dyDescent="0.25">
      <c r="A11" s="61" t="s">
        <v>87</v>
      </c>
      <c r="B11" s="62" t="s">
        <v>141</v>
      </c>
      <c r="C11" s="62" t="s">
        <v>88</v>
      </c>
      <c r="D11" s="63" t="s">
        <v>3</v>
      </c>
      <c r="E11" s="62" t="s">
        <v>176</v>
      </c>
      <c r="F11" s="67">
        <v>144400</v>
      </c>
      <c r="G11" s="68">
        <v>144400</v>
      </c>
    </row>
    <row r="12" spans="1:7" ht="15.75" thickBot="1" x14ac:dyDescent="0.3">
      <c r="A12" s="64" t="s">
        <v>51</v>
      </c>
      <c r="B12" s="65"/>
      <c r="C12" s="65"/>
      <c r="D12" s="65"/>
      <c r="E12" s="65"/>
      <c r="F12" s="69">
        <f>SUM(F11:F11)</f>
        <v>144400</v>
      </c>
      <c r="G12" s="70">
        <f>SUM(G11:G11)</f>
        <v>144400</v>
      </c>
    </row>
  </sheetData>
  <mergeCells count="5">
    <mergeCell ref="F1:G1"/>
    <mergeCell ref="F2:G2"/>
    <mergeCell ref="A8:G8"/>
    <mergeCell ref="F9:G9"/>
    <mergeCell ref="C3:G3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16"/>
  <sheetViews>
    <sheetView workbookViewId="0">
      <selection activeCell="C8" sqref="C8"/>
    </sheetView>
  </sheetViews>
  <sheetFormatPr defaultRowHeight="15" x14ac:dyDescent="0.25"/>
  <cols>
    <col min="1" max="1" width="33.140625" customWidth="1"/>
    <col min="2" max="2" width="27.42578125" customWidth="1"/>
    <col min="3" max="3" width="17.85546875" customWidth="1"/>
  </cols>
  <sheetData>
    <row r="1" spans="1:6" x14ac:dyDescent="0.25">
      <c r="C1" s="6" t="s">
        <v>125</v>
      </c>
    </row>
    <row r="2" spans="1:6" x14ac:dyDescent="0.25">
      <c r="A2" s="8"/>
      <c r="B2" s="23"/>
      <c r="C2" s="6" t="s">
        <v>45</v>
      </c>
    </row>
    <row r="3" spans="1:6" ht="54.75" customHeight="1" x14ac:dyDescent="0.25">
      <c r="A3" s="24"/>
      <c r="B3" s="303" t="s">
        <v>301</v>
      </c>
      <c r="C3" s="303"/>
      <c r="D3" s="72"/>
      <c r="E3" s="72"/>
      <c r="F3" s="72"/>
    </row>
    <row r="4" spans="1:6" ht="45.75" customHeight="1" x14ac:dyDescent="0.25">
      <c r="A4" s="344" t="s">
        <v>317</v>
      </c>
      <c r="B4" s="345"/>
      <c r="C4" s="345"/>
    </row>
    <row r="5" spans="1:6" ht="15.75" thickBot="1" x14ac:dyDescent="0.3">
      <c r="A5" s="8"/>
      <c r="B5" s="8"/>
      <c r="C5" s="9" t="s">
        <v>44</v>
      </c>
    </row>
    <row r="6" spans="1:6" ht="15.75" thickBot="1" x14ac:dyDescent="0.3">
      <c r="A6" s="26" t="s">
        <v>83</v>
      </c>
      <c r="B6" s="27" t="s">
        <v>91</v>
      </c>
      <c r="C6" s="39">
        <v>2019</v>
      </c>
    </row>
    <row r="7" spans="1:6" ht="25.5" x14ac:dyDescent="0.25">
      <c r="A7" s="29" t="s">
        <v>92</v>
      </c>
      <c r="B7" s="30"/>
      <c r="C7" s="274">
        <v>0</v>
      </c>
    </row>
    <row r="8" spans="1:6" x14ac:dyDescent="0.25">
      <c r="A8" s="40" t="s">
        <v>93</v>
      </c>
      <c r="B8" s="34"/>
      <c r="C8" s="275">
        <v>0</v>
      </c>
    </row>
    <row r="9" spans="1:6" ht="64.5" thickBot="1" x14ac:dyDescent="0.3">
      <c r="A9" s="276" t="s">
        <v>173</v>
      </c>
      <c r="B9" s="34" t="s">
        <v>148</v>
      </c>
      <c r="C9" s="275">
        <v>0</v>
      </c>
    </row>
    <row r="10" spans="1:6" ht="38.25" x14ac:dyDescent="0.25">
      <c r="A10" s="277" t="s">
        <v>110</v>
      </c>
      <c r="B10" s="34" t="s">
        <v>149</v>
      </c>
      <c r="C10" s="275">
        <v>0</v>
      </c>
    </row>
    <row r="11" spans="1:6" x14ac:dyDescent="0.25">
      <c r="A11" s="40" t="s">
        <v>94</v>
      </c>
      <c r="B11" s="34"/>
      <c r="C11" s="275">
        <v>0</v>
      </c>
    </row>
    <row r="12" spans="1:6" ht="63.75" x14ac:dyDescent="0.25">
      <c r="A12" s="276" t="s">
        <v>172</v>
      </c>
      <c r="B12" s="34" t="s">
        <v>150</v>
      </c>
      <c r="C12" s="275">
        <v>0</v>
      </c>
    </row>
    <row r="13" spans="1:6" ht="63.75" x14ac:dyDescent="0.25">
      <c r="A13" s="276" t="s">
        <v>172</v>
      </c>
      <c r="B13" s="34" t="s">
        <v>151</v>
      </c>
      <c r="C13" s="275">
        <v>0</v>
      </c>
    </row>
    <row r="14" spans="1:6" x14ac:dyDescent="0.25">
      <c r="A14" s="40" t="s">
        <v>95</v>
      </c>
      <c r="B14" s="34" t="s">
        <v>152</v>
      </c>
      <c r="C14" s="278">
        <v>0</v>
      </c>
    </row>
    <row r="15" spans="1:6" ht="25.5" x14ac:dyDescent="0.25">
      <c r="A15" s="276" t="s">
        <v>174</v>
      </c>
      <c r="B15" s="34" t="s">
        <v>153</v>
      </c>
      <c r="C15" s="279">
        <v>6208200</v>
      </c>
    </row>
    <row r="16" spans="1:6" ht="39" thickBot="1" x14ac:dyDescent="0.3">
      <c r="A16" s="280" t="s">
        <v>175</v>
      </c>
      <c r="B16" s="281" t="s">
        <v>154</v>
      </c>
      <c r="C16" s="282">
        <v>6208200</v>
      </c>
    </row>
  </sheetData>
  <mergeCells count="2">
    <mergeCell ref="A4:C4"/>
    <mergeCell ref="B3:C3"/>
  </mergeCells>
  <phoneticPr fontId="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E16"/>
  <sheetViews>
    <sheetView workbookViewId="0">
      <selection activeCell="G3" sqref="G3"/>
    </sheetView>
  </sheetViews>
  <sheetFormatPr defaultRowHeight="15" x14ac:dyDescent="0.25"/>
  <cols>
    <col min="1" max="1" width="32.140625" customWidth="1"/>
    <col min="2" max="2" width="23.7109375" customWidth="1"/>
    <col min="3" max="3" width="13.140625" customWidth="1"/>
    <col min="4" max="4" width="12.85546875" customWidth="1"/>
  </cols>
  <sheetData>
    <row r="1" spans="1:5" x14ac:dyDescent="0.25">
      <c r="D1" s="6" t="s">
        <v>126</v>
      </c>
    </row>
    <row r="2" spans="1:5" x14ac:dyDescent="0.25">
      <c r="A2" s="8"/>
      <c r="B2" s="23"/>
      <c r="C2" s="38"/>
      <c r="D2" s="6" t="s">
        <v>49</v>
      </c>
    </row>
    <row r="3" spans="1:5" ht="51" customHeight="1" x14ac:dyDescent="0.25">
      <c r="A3" s="24"/>
      <c r="B3" s="303" t="s">
        <v>301</v>
      </c>
      <c r="C3" s="303"/>
      <c r="D3" s="303"/>
      <c r="E3" s="72"/>
    </row>
    <row r="4" spans="1:5" ht="29.25" customHeight="1" x14ac:dyDescent="0.25">
      <c r="A4" s="346" t="s">
        <v>193</v>
      </c>
      <c r="B4" s="347"/>
      <c r="C4" s="348"/>
      <c r="D4" s="348"/>
    </row>
    <row r="5" spans="1:5" ht="15.75" thickBot="1" x14ac:dyDescent="0.3">
      <c r="A5" s="8"/>
      <c r="B5" s="8"/>
      <c r="C5" s="8"/>
      <c r="D5" s="25" t="s">
        <v>44</v>
      </c>
    </row>
    <row r="6" spans="1:5" ht="26.25" thickBot="1" x14ac:dyDescent="0.3">
      <c r="A6" s="26" t="s">
        <v>83</v>
      </c>
      <c r="B6" s="27" t="s">
        <v>91</v>
      </c>
      <c r="C6" s="28">
        <v>2019</v>
      </c>
      <c r="D6" s="28">
        <v>2020</v>
      </c>
    </row>
    <row r="7" spans="1:5" ht="25.5" x14ac:dyDescent="0.25">
      <c r="A7" s="29" t="s">
        <v>92</v>
      </c>
      <c r="B7" s="30"/>
      <c r="C7" s="31">
        <v>0</v>
      </c>
      <c r="D7" s="32">
        <v>0</v>
      </c>
    </row>
    <row r="8" spans="1:5" x14ac:dyDescent="0.25">
      <c r="A8" s="33" t="s">
        <v>93</v>
      </c>
      <c r="B8" s="34"/>
      <c r="C8" s="14"/>
      <c r="D8" s="35"/>
    </row>
    <row r="9" spans="1:5" ht="64.5" thickBot="1" x14ac:dyDescent="0.3">
      <c r="A9" s="13" t="s">
        <v>173</v>
      </c>
      <c r="B9" s="34" t="s">
        <v>148</v>
      </c>
      <c r="C9" s="14">
        <v>0</v>
      </c>
      <c r="D9" s="35">
        <v>0</v>
      </c>
    </row>
    <row r="10" spans="1:5" ht="38.25" x14ac:dyDescent="0.25">
      <c r="A10" s="17" t="s">
        <v>110</v>
      </c>
      <c r="B10" s="34" t="s">
        <v>149</v>
      </c>
      <c r="C10" s="14">
        <v>0</v>
      </c>
      <c r="D10" s="35">
        <v>0</v>
      </c>
    </row>
    <row r="11" spans="1:5" x14ac:dyDescent="0.25">
      <c r="A11" s="40" t="s">
        <v>94</v>
      </c>
      <c r="B11" s="34"/>
      <c r="C11" s="14"/>
      <c r="D11" s="35"/>
    </row>
    <row r="12" spans="1:5" ht="63.75" x14ac:dyDescent="0.25">
      <c r="A12" s="13" t="s">
        <v>172</v>
      </c>
      <c r="B12" s="34" t="s">
        <v>150</v>
      </c>
      <c r="C12" s="14">
        <v>0</v>
      </c>
      <c r="D12" s="35">
        <v>0</v>
      </c>
    </row>
    <row r="13" spans="1:5" ht="63.75" x14ac:dyDescent="0.25">
      <c r="A13" s="13" t="s">
        <v>172</v>
      </c>
      <c r="B13" s="34" t="s">
        <v>151</v>
      </c>
      <c r="C13" s="14">
        <v>0</v>
      </c>
      <c r="D13" s="35">
        <v>0</v>
      </c>
    </row>
    <row r="14" spans="1:5" x14ac:dyDescent="0.25">
      <c r="A14" s="40" t="s">
        <v>95</v>
      </c>
      <c r="B14" s="34" t="s">
        <v>152</v>
      </c>
      <c r="C14" s="14">
        <v>0</v>
      </c>
      <c r="D14" s="35">
        <v>0</v>
      </c>
    </row>
    <row r="15" spans="1:5" ht="38.25" x14ac:dyDescent="0.25">
      <c r="A15" s="13" t="s">
        <v>174</v>
      </c>
      <c r="B15" s="34" t="s">
        <v>153</v>
      </c>
      <c r="C15" s="14">
        <v>2039900</v>
      </c>
      <c r="D15" s="36">
        <v>2157000</v>
      </c>
    </row>
    <row r="16" spans="1:5" ht="39" thickBot="1" x14ac:dyDescent="0.3">
      <c r="A16" s="20" t="s">
        <v>175</v>
      </c>
      <c r="B16" s="34" t="s">
        <v>154</v>
      </c>
      <c r="C16" s="14">
        <v>2039900</v>
      </c>
      <c r="D16" s="36">
        <v>2157000</v>
      </c>
    </row>
  </sheetData>
  <mergeCells count="2">
    <mergeCell ref="A4:D4"/>
    <mergeCell ref="B3:D3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10"/>
  <sheetViews>
    <sheetView workbookViewId="0">
      <selection activeCell="B3" sqref="B3:C3"/>
    </sheetView>
  </sheetViews>
  <sheetFormatPr defaultRowHeight="15" x14ac:dyDescent="0.25"/>
  <cols>
    <col min="1" max="1" width="41" customWidth="1"/>
    <col min="2" max="2" width="19.42578125" customWidth="1"/>
    <col min="3" max="3" width="19.28515625" customWidth="1"/>
  </cols>
  <sheetData>
    <row r="1" spans="1:4" x14ac:dyDescent="0.25">
      <c r="A1" s="41"/>
      <c r="B1" s="41"/>
      <c r="C1" s="6" t="s">
        <v>127</v>
      </c>
    </row>
    <row r="2" spans="1:4" ht="15" customHeight="1" x14ac:dyDescent="0.25">
      <c r="A2" s="43"/>
      <c r="B2" s="43"/>
      <c r="C2" s="6" t="s">
        <v>45</v>
      </c>
    </row>
    <row r="3" spans="1:4" ht="61.5" customHeight="1" x14ac:dyDescent="0.25">
      <c r="A3" s="8"/>
      <c r="B3" s="303" t="s">
        <v>308</v>
      </c>
      <c r="C3" s="303"/>
      <c r="D3" s="72"/>
    </row>
    <row r="4" spans="1:4" x14ac:dyDescent="0.25">
      <c r="A4" s="8"/>
      <c r="B4" s="8"/>
      <c r="C4" s="8"/>
    </row>
    <row r="5" spans="1:4" ht="33" customHeight="1" x14ac:dyDescent="0.25">
      <c r="A5" s="349" t="s">
        <v>311</v>
      </c>
      <c r="B5" s="349"/>
      <c r="C5" s="350"/>
    </row>
    <row r="6" spans="1:4" ht="15.75" thickBot="1" x14ac:dyDescent="0.3">
      <c r="A6" s="44"/>
      <c r="B6" s="44"/>
      <c r="C6" s="56" t="s">
        <v>44</v>
      </c>
    </row>
    <row r="7" spans="1:4" ht="45" customHeight="1" x14ac:dyDescent="0.25">
      <c r="A7" s="45" t="s">
        <v>97</v>
      </c>
      <c r="B7" s="49" t="s">
        <v>98</v>
      </c>
      <c r="C7" s="46" t="s">
        <v>99</v>
      </c>
    </row>
    <row r="8" spans="1:4" ht="26.25" x14ac:dyDescent="0.25">
      <c r="A8" s="47" t="s">
        <v>100</v>
      </c>
      <c r="B8" s="50">
        <v>0</v>
      </c>
      <c r="C8" s="51">
        <v>0</v>
      </c>
    </row>
    <row r="9" spans="1:4" ht="26.25" x14ac:dyDescent="0.25">
      <c r="A9" s="47" t="s">
        <v>101</v>
      </c>
      <c r="B9" s="50">
        <v>0</v>
      </c>
      <c r="C9" s="50">
        <v>0</v>
      </c>
    </row>
    <row r="10" spans="1:4" ht="15.75" thickBot="1" x14ac:dyDescent="0.3">
      <c r="A10" s="48" t="s">
        <v>96</v>
      </c>
      <c r="B10" s="50">
        <v>0</v>
      </c>
      <c r="C10" s="50">
        <v>0</v>
      </c>
    </row>
  </sheetData>
  <mergeCells count="2">
    <mergeCell ref="A5:C5"/>
    <mergeCell ref="B3:C3"/>
  </mergeCells>
  <phoneticPr fontId="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F14"/>
  <sheetViews>
    <sheetView topLeftCell="A7" workbookViewId="0">
      <selection activeCell="F7" sqref="F7"/>
    </sheetView>
  </sheetViews>
  <sheetFormatPr defaultRowHeight="15" x14ac:dyDescent="0.25"/>
  <cols>
    <col min="1" max="1" width="34" customWidth="1"/>
    <col min="2" max="2" width="13.140625" customWidth="1"/>
    <col min="3" max="3" width="13.7109375" customWidth="1"/>
    <col min="4" max="4" width="11.5703125" customWidth="1"/>
    <col min="5" max="5" width="13.42578125" customWidth="1"/>
  </cols>
  <sheetData>
    <row r="1" spans="1:6" x14ac:dyDescent="0.25">
      <c r="A1" s="41"/>
      <c r="B1" s="41"/>
      <c r="C1" s="42"/>
    </row>
    <row r="2" spans="1:6" ht="15" customHeight="1" x14ac:dyDescent="0.25">
      <c r="A2" s="43"/>
      <c r="B2" s="43"/>
      <c r="C2" s="37"/>
    </row>
    <row r="3" spans="1:6" x14ac:dyDescent="0.25">
      <c r="A3" s="8"/>
      <c r="B3" s="8"/>
      <c r="C3" s="8"/>
    </row>
    <row r="4" spans="1:6" x14ac:dyDescent="0.25">
      <c r="A4" s="8"/>
      <c r="B4" s="8"/>
      <c r="C4" s="8"/>
      <c r="E4" s="6" t="s">
        <v>128</v>
      </c>
    </row>
    <row r="5" spans="1:6" x14ac:dyDescent="0.25">
      <c r="A5" s="8"/>
      <c r="B5" s="8"/>
      <c r="C5" s="8"/>
      <c r="E5" s="6" t="s">
        <v>49</v>
      </c>
    </row>
    <row r="6" spans="1:6" ht="63" customHeight="1" x14ac:dyDescent="0.25">
      <c r="A6" s="8"/>
      <c r="B6" s="8"/>
      <c r="C6" s="303" t="s">
        <v>301</v>
      </c>
      <c r="D6" s="303"/>
      <c r="E6" s="303"/>
      <c r="F6" s="72"/>
    </row>
    <row r="7" spans="1:6" x14ac:dyDescent="0.25">
      <c r="A7" s="8"/>
      <c r="B7" s="8"/>
      <c r="C7" s="8"/>
    </row>
    <row r="8" spans="1:6" ht="33" customHeight="1" x14ac:dyDescent="0.25">
      <c r="A8" s="349" t="s">
        <v>194</v>
      </c>
      <c r="B8" s="349"/>
      <c r="C8" s="350"/>
      <c r="D8" s="356"/>
      <c r="E8" s="356"/>
    </row>
    <row r="9" spans="1:6" ht="33" customHeight="1" thickBot="1" x14ac:dyDescent="0.3">
      <c r="A9" s="57"/>
      <c r="B9" s="57"/>
      <c r="C9" s="58"/>
      <c r="D9" s="8"/>
      <c r="E9" s="9" t="s">
        <v>44</v>
      </c>
    </row>
    <row r="10" spans="1:6" ht="15.75" thickBot="1" x14ac:dyDescent="0.3">
      <c r="A10" s="354" t="s">
        <v>97</v>
      </c>
      <c r="B10" s="351">
        <v>2020</v>
      </c>
      <c r="C10" s="352"/>
      <c r="D10" s="353">
        <v>2021</v>
      </c>
      <c r="E10" s="352"/>
    </row>
    <row r="11" spans="1:6" ht="45" customHeight="1" thickBot="1" x14ac:dyDescent="0.3">
      <c r="A11" s="355"/>
      <c r="B11" s="53" t="s">
        <v>98</v>
      </c>
      <c r="C11" s="54" t="s">
        <v>99</v>
      </c>
      <c r="D11" s="53" t="s">
        <v>98</v>
      </c>
      <c r="E11" s="55" t="s">
        <v>99</v>
      </c>
    </row>
    <row r="12" spans="1:6" ht="26.25" x14ac:dyDescent="0.25">
      <c r="A12" s="52" t="s">
        <v>100</v>
      </c>
      <c r="B12" s="50">
        <v>0</v>
      </c>
      <c r="C12" s="50">
        <v>0</v>
      </c>
      <c r="D12" s="50">
        <v>0</v>
      </c>
      <c r="E12" s="88">
        <v>0</v>
      </c>
    </row>
    <row r="13" spans="1:6" ht="39" x14ac:dyDescent="0.25">
      <c r="A13" s="47" t="s">
        <v>101</v>
      </c>
      <c r="B13" s="50">
        <v>0</v>
      </c>
      <c r="C13" s="50">
        <v>0</v>
      </c>
      <c r="D13" s="50">
        <v>0</v>
      </c>
      <c r="E13" s="88">
        <v>0</v>
      </c>
    </row>
    <row r="14" spans="1:6" ht="27" thickBot="1" x14ac:dyDescent="0.3">
      <c r="A14" s="48" t="s">
        <v>96</v>
      </c>
      <c r="B14" s="89">
        <v>0</v>
      </c>
      <c r="C14" s="89">
        <v>0</v>
      </c>
      <c r="D14" s="89">
        <v>0</v>
      </c>
      <c r="E14" s="90">
        <v>0</v>
      </c>
    </row>
  </sheetData>
  <mergeCells count="5">
    <mergeCell ref="C6:E6"/>
    <mergeCell ref="B10:C10"/>
    <mergeCell ref="D10:E10"/>
    <mergeCell ref="A10:A11"/>
    <mergeCell ref="A8:E8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13"/>
  <sheetViews>
    <sheetView workbookViewId="0">
      <selection activeCell="H11" sqref="H11"/>
    </sheetView>
  </sheetViews>
  <sheetFormatPr defaultRowHeight="15" x14ac:dyDescent="0.2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4.7109375" customWidth="1"/>
  </cols>
  <sheetData>
    <row r="1" spans="1:6" ht="15" customHeight="1" x14ac:dyDescent="0.25">
      <c r="A1" s="8"/>
      <c r="B1" s="8"/>
      <c r="C1" s="8"/>
      <c r="D1" s="8"/>
      <c r="E1" s="302" t="s">
        <v>156</v>
      </c>
      <c r="F1" s="302"/>
    </row>
    <row r="2" spans="1:6" ht="14.25" customHeight="1" x14ac:dyDescent="0.25">
      <c r="A2" s="8"/>
      <c r="B2" s="8"/>
      <c r="C2" s="8"/>
      <c r="D2" s="8"/>
      <c r="E2" s="302" t="s">
        <v>45</v>
      </c>
      <c r="F2" s="302"/>
    </row>
    <row r="3" spans="1:6" ht="60.75" customHeight="1" x14ac:dyDescent="0.25">
      <c r="A3" s="8"/>
      <c r="B3" s="303" t="s">
        <v>301</v>
      </c>
      <c r="C3" s="303"/>
      <c r="D3" s="303"/>
      <c r="E3" s="303"/>
      <c r="F3" s="303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8"/>
      <c r="B6" s="8"/>
      <c r="C6" s="8"/>
      <c r="D6" s="8"/>
      <c r="E6" s="8"/>
      <c r="F6" s="8"/>
    </row>
    <row r="7" spans="1:6" x14ac:dyDescent="0.25">
      <c r="A7" s="8"/>
      <c r="B7" s="8"/>
      <c r="C7" s="8"/>
      <c r="D7" s="8"/>
      <c r="E7" s="8"/>
      <c r="F7" s="8"/>
    </row>
    <row r="8" spans="1:6" ht="47.25" customHeight="1" x14ac:dyDescent="0.25">
      <c r="A8" s="334" t="s">
        <v>195</v>
      </c>
      <c r="B8" s="334"/>
      <c r="C8" s="334"/>
      <c r="D8" s="334"/>
      <c r="E8" s="334"/>
      <c r="F8" s="334"/>
    </row>
    <row r="9" spans="1:6" ht="15.75" thickBot="1" x14ac:dyDescent="0.3">
      <c r="A9" s="8"/>
      <c r="B9" s="8"/>
      <c r="C9" s="8"/>
      <c r="D9" s="8"/>
      <c r="E9" s="8"/>
      <c r="F9" s="59" t="s">
        <v>44</v>
      </c>
    </row>
    <row r="10" spans="1:6" ht="15.75" thickBot="1" x14ac:dyDescent="0.3">
      <c r="A10" s="75" t="s">
        <v>83</v>
      </c>
      <c r="B10" s="75" t="s">
        <v>50</v>
      </c>
      <c r="C10" s="75" t="s">
        <v>85</v>
      </c>
      <c r="D10" s="75" t="s">
        <v>86</v>
      </c>
      <c r="E10" s="75" t="s">
        <v>40</v>
      </c>
      <c r="F10" s="75">
        <v>2019</v>
      </c>
    </row>
    <row r="11" spans="1:6" ht="56.25" customHeight="1" x14ac:dyDescent="0.25">
      <c r="A11" s="76" t="s">
        <v>309</v>
      </c>
      <c r="B11" s="77" t="s">
        <v>141</v>
      </c>
      <c r="C11" s="77" t="s">
        <v>157</v>
      </c>
      <c r="D11" s="78">
        <v>9900008110</v>
      </c>
      <c r="E11" s="77" t="s">
        <v>158</v>
      </c>
      <c r="F11" s="82">
        <v>40100</v>
      </c>
    </row>
    <row r="12" spans="1:6" ht="38.25" hidden="1" customHeight="1" x14ac:dyDescent="0.25">
      <c r="A12" s="266"/>
      <c r="B12" s="267"/>
      <c r="C12" s="267"/>
      <c r="D12" s="268"/>
      <c r="E12" s="267"/>
      <c r="F12" s="269"/>
    </row>
    <row r="13" spans="1:6" ht="15.75" thickBot="1" x14ac:dyDescent="0.3">
      <c r="A13" s="64" t="s">
        <v>51</v>
      </c>
      <c r="B13" s="65"/>
      <c r="C13" s="65"/>
      <c r="D13" s="65"/>
      <c r="E13" s="65"/>
      <c r="F13" s="83">
        <v>40100</v>
      </c>
    </row>
  </sheetData>
  <mergeCells count="4">
    <mergeCell ref="A8:F8"/>
    <mergeCell ref="E1:F1"/>
    <mergeCell ref="E2:F2"/>
    <mergeCell ref="B3:F3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I4" sqref="I4"/>
    </sheetView>
  </sheetViews>
  <sheetFormatPr defaultRowHeight="15" x14ac:dyDescent="0.2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9.42578125" customWidth="1"/>
  </cols>
  <sheetData>
    <row r="1" spans="1:7" ht="21.75" customHeight="1" x14ac:dyDescent="0.25">
      <c r="A1" s="8"/>
      <c r="B1" s="79"/>
      <c r="C1" s="8"/>
      <c r="D1" s="8"/>
      <c r="E1" s="8"/>
      <c r="F1" s="302" t="s">
        <v>156</v>
      </c>
      <c r="G1" s="302"/>
    </row>
    <row r="2" spans="1:7" ht="9.75" customHeight="1" x14ac:dyDescent="0.25">
      <c r="A2" s="8"/>
      <c r="B2" s="79"/>
      <c r="C2" s="8"/>
      <c r="D2" s="8"/>
      <c r="E2" s="8"/>
      <c r="F2" s="302" t="s">
        <v>49</v>
      </c>
      <c r="G2" s="302"/>
    </row>
    <row r="3" spans="1:7" ht="60.75" customHeight="1" x14ac:dyDescent="0.25">
      <c r="A3" s="8"/>
      <c r="B3" s="79"/>
      <c r="C3" s="303" t="s">
        <v>301</v>
      </c>
      <c r="D3" s="303"/>
      <c r="E3" s="303"/>
      <c r="F3" s="303"/>
      <c r="G3" s="303"/>
    </row>
    <row r="4" spans="1:7" x14ac:dyDescent="0.25">
      <c r="A4" s="8"/>
      <c r="B4" s="8"/>
      <c r="C4" s="8"/>
      <c r="D4" s="8"/>
      <c r="E4" s="8"/>
      <c r="F4" s="8"/>
    </row>
    <row r="5" spans="1:7" x14ac:dyDescent="0.25">
      <c r="A5" s="8"/>
      <c r="B5" s="8"/>
      <c r="C5" s="8"/>
      <c r="D5" s="8"/>
      <c r="E5" s="8"/>
      <c r="F5" s="8"/>
    </row>
    <row r="6" spans="1:7" x14ac:dyDescent="0.25">
      <c r="A6" s="8"/>
      <c r="B6" s="8"/>
      <c r="C6" s="8"/>
      <c r="D6" s="8"/>
      <c r="E6" s="8"/>
      <c r="F6" s="8"/>
    </row>
    <row r="7" spans="1:7" ht="47.25" customHeight="1" x14ac:dyDescent="0.25">
      <c r="A7" s="334" t="s">
        <v>183</v>
      </c>
      <c r="B7" s="334"/>
      <c r="C7" s="334"/>
      <c r="D7" s="334"/>
      <c r="E7" s="334"/>
      <c r="F7" s="334"/>
      <c r="G7" s="334"/>
    </row>
    <row r="8" spans="1:7" ht="15.75" thickBot="1" x14ac:dyDescent="0.3">
      <c r="A8" s="8"/>
      <c r="B8" s="8"/>
      <c r="C8" s="8"/>
      <c r="D8" s="8"/>
      <c r="E8" s="8"/>
      <c r="F8" s="59" t="s">
        <v>44</v>
      </c>
    </row>
    <row r="9" spans="1:7" ht="15.75" thickBot="1" x14ac:dyDescent="0.3">
      <c r="A9" s="75" t="s">
        <v>83</v>
      </c>
      <c r="B9" s="75" t="s">
        <v>50</v>
      </c>
      <c r="C9" s="75" t="s">
        <v>85</v>
      </c>
      <c r="D9" s="75" t="s">
        <v>86</v>
      </c>
      <c r="E9" s="75" t="s">
        <v>40</v>
      </c>
      <c r="F9" s="60">
        <v>2020</v>
      </c>
      <c r="G9" s="60">
        <v>2021</v>
      </c>
    </row>
    <row r="10" spans="1:7" ht="51" customHeight="1" x14ac:dyDescent="0.25">
      <c r="A10" s="76" t="s">
        <v>310</v>
      </c>
      <c r="B10" s="77" t="s">
        <v>141</v>
      </c>
      <c r="C10" s="77" t="s">
        <v>157</v>
      </c>
      <c r="D10" s="78">
        <v>9900008110</v>
      </c>
      <c r="E10" s="77" t="s">
        <v>158</v>
      </c>
      <c r="F10" s="91">
        <v>40100</v>
      </c>
      <c r="G10" s="92">
        <v>40100</v>
      </c>
    </row>
    <row r="11" spans="1:7" ht="15.75" thickBot="1" x14ac:dyDescent="0.3">
      <c r="A11" s="64" t="s">
        <v>51</v>
      </c>
      <c r="B11" s="65"/>
      <c r="C11" s="65"/>
      <c r="D11" s="65"/>
      <c r="E11" s="65"/>
      <c r="F11" s="93">
        <f>SUM(F10:F10)</f>
        <v>40100</v>
      </c>
      <c r="G11" s="94">
        <f>SUM(G10:G10)</f>
        <v>40100</v>
      </c>
    </row>
  </sheetData>
  <mergeCells count="4">
    <mergeCell ref="F1:G1"/>
    <mergeCell ref="F2:G2"/>
    <mergeCell ref="C3:G3"/>
    <mergeCell ref="A7:G7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J4" sqref="J4"/>
    </sheetView>
  </sheetViews>
  <sheetFormatPr defaultRowHeight="15" x14ac:dyDescent="0.2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2.42578125" customWidth="1"/>
  </cols>
  <sheetData>
    <row r="1" spans="1:6" ht="15" customHeight="1" x14ac:dyDescent="0.25">
      <c r="A1" s="8"/>
      <c r="B1" s="8"/>
      <c r="C1" s="8"/>
      <c r="D1" s="8"/>
      <c r="E1" s="302" t="s">
        <v>184</v>
      </c>
      <c r="F1" s="302"/>
    </row>
    <row r="2" spans="1:6" ht="14.25" customHeight="1" x14ac:dyDescent="0.25">
      <c r="A2" s="8"/>
      <c r="B2" s="8"/>
      <c r="C2" s="8"/>
      <c r="D2" s="8"/>
      <c r="E2" s="302" t="s">
        <v>45</v>
      </c>
      <c r="F2" s="302"/>
    </row>
    <row r="3" spans="1:6" ht="60.75" customHeight="1" x14ac:dyDescent="0.25">
      <c r="A3" s="8"/>
      <c r="B3" s="303" t="s">
        <v>301</v>
      </c>
      <c r="C3" s="303"/>
      <c r="D3" s="303"/>
      <c r="E3" s="303"/>
      <c r="F3" s="303"/>
    </row>
    <row r="4" spans="1:6" ht="18" customHeight="1" x14ac:dyDescent="0.25">
      <c r="A4" s="8"/>
      <c r="B4" s="79"/>
      <c r="C4" s="79"/>
      <c r="D4" s="79"/>
      <c r="E4" s="79"/>
      <c r="F4" s="79"/>
    </row>
    <row r="5" spans="1:6" ht="18" customHeight="1" x14ac:dyDescent="0.25">
      <c r="A5" s="8"/>
      <c r="B5" s="79"/>
      <c r="C5" s="79"/>
      <c r="D5" s="79"/>
      <c r="E5" s="79"/>
      <c r="F5" s="79"/>
    </row>
    <row r="6" spans="1:6" ht="18" customHeight="1" x14ac:dyDescent="0.25">
      <c r="A6" s="8"/>
      <c r="B6" s="8"/>
      <c r="C6" s="8"/>
      <c r="D6" s="8"/>
      <c r="E6" s="8"/>
      <c r="F6" s="8"/>
    </row>
    <row r="7" spans="1:6" x14ac:dyDescent="0.25">
      <c r="A7" s="357" t="s">
        <v>197</v>
      </c>
      <c r="B7" s="357"/>
      <c r="C7" s="357"/>
      <c r="D7" s="357"/>
      <c r="E7" s="357"/>
      <c r="F7" s="357"/>
    </row>
    <row r="8" spans="1:6" x14ac:dyDescent="0.25">
      <c r="A8" s="357"/>
      <c r="B8" s="357"/>
      <c r="C8" s="357"/>
      <c r="D8" s="357"/>
      <c r="E8" s="357"/>
      <c r="F8" s="357"/>
    </row>
    <row r="9" spans="1:6" x14ac:dyDescent="0.25">
      <c r="A9" s="357"/>
      <c r="B9" s="357"/>
      <c r="C9" s="357"/>
      <c r="D9" s="357"/>
      <c r="E9" s="357"/>
      <c r="F9" s="357"/>
    </row>
    <row r="10" spans="1:6" ht="15.75" thickBot="1" x14ac:dyDescent="0.3">
      <c r="A10" s="8"/>
      <c r="B10" s="8"/>
      <c r="C10" s="8"/>
      <c r="D10" s="8"/>
      <c r="E10" s="8"/>
      <c r="F10" s="59" t="s">
        <v>44</v>
      </c>
    </row>
    <row r="11" spans="1:6" ht="15.75" thickBot="1" x14ac:dyDescent="0.3">
      <c r="A11" s="75" t="s">
        <v>83</v>
      </c>
      <c r="B11" s="75" t="s">
        <v>50</v>
      </c>
      <c r="C11" s="75" t="s">
        <v>85</v>
      </c>
      <c r="D11" s="75" t="s">
        <v>86</v>
      </c>
      <c r="E11" s="75" t="s">
        <v>40</v>
      </c>
      <c r="F11" s="75">
        <v>2019</v>
      </c>
    </row>
    <row r="12" spans="1:6" ht="38.25" customHeight="1" x14ac:dyDescent="0.25">
      <c r="A12" s="76" t="s">
        <v>139</v>
      </c>
      <c r="B12" s="77" t="s">
        <v>141</v>
      </c>
      <c r="C12" s="77" t="s">
        <v>196</v>
      </c>
      <c r="D12" s="78">
        <v>9900000610</v>
      </c>
      <c r="E12" s="77" t="s">
        <v>158</v>
      </c>
      <c r="F12" s="82">
        <v>804200</v>
      </c>
    </row>
    <row r="13" spans="1:6" ht="15.75" thickBot="1" x14ac:dyDescent="0.3">
      <c r="A13" s="64" t="s">
        <v>51</v>
      </c>
      <c r="B13" s="65"/>
      <c r="C13" s="65"/>
      <c r="D13" s="65"/>
      <c r="E13" s="65"/>
      <c r="F13" s="83">
        <v>804200</v>
      </c>
    </row>
  </sheetData>
  <mergeCells count="4">
    <mergeCell ref="E1:F1"/>
    <mergeCell ref="E2:F2"/>
    <mergeCell ref="B3:F3"/>
    <mergeCell ref="A7:F9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13" sqref="G13"/>
    </sheetView>
  </sheetViews>
  <sheetFormatPr defaultRowHeight="15" x14ac:dyDescent="0.2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9.140625" customWidth="1"/>
  </cols>
  <sheetData>
    <row r="1" spans="1:7" ht="21.75" customHeight="1" x14ac:dyDescent="0.25">
      <c r="A1" s="8"/>
      <c r="B1" s="79"/>
      <c r="C1" s="8"/>
      <c r="D1" s="8"/>
      <c r="E1" s="8"/>
      <c r="F1" s="302" t="s">
        <v>185</v>
      </c>
      <c r="G1" s="302"/>
    </row>
    <row r="2" spans="1:7" ht="9.75" customHeight="1" x14ac:dyDescent="0.25">
      <c r="A2" s="8"/>
      <c r="B2" s="79"/>
      <c r="C2" s="8"/>
      <c r="D2" s="8"/>
      <c r="E2" s="8"/>
      <c r="F2" s="302" t="s">
        <v>49</v>
      </c>
      <c r="G2" s="302"/>
    </row>
    <row r="3" spans="1:7" ht="60.75" customHeight="1" x14ac:dyDescent="0.25">
      <c r="A3" s="8"/>
      <c r="B3" s="79"/>
      <c r="C3" s="303" t="s">
        <v>180</v>
      </c>
      <c r="D3" s="303"/>
      <c r="E3" s="303"/>
      <c r="F3" s="303"/>
      <c r="G3" s="303"/>
    </row>
    <row r="4" spans="1:7" ht="18.75" customHeight="1" x14ac:dyDescent="0.25">
      <c r="A4" s="8"/>
      <c r="B4" s="79"/>
      <c r="C4" s="79"/>
      <c r="D4" s="79"/>
      <c r="E4" s="79"/>
      <c r="F4" s="79"/>
      <c r="G4" s="79"/>
    </row>
    <row r="5" spans="1:7" ht="18.75" customHeight="1" x14ac:dyDescent="0.25">
      <c r="A5" s="8"/>
      <c r="B5" s="79"/>
      <c r="C5" s="79"/>
      <c r="D5" s="79"/>
      <c r="E5" s="79"/>
      <c r="F5" s="79"/>
      <c r="G5" s="79"/>
    </row>
    <row r="6" spans="1:7" ht="18.75" customHeight="1" x14ac:dyDescent="0.25">
      <c r="A6" s="8"/>
      <c r="B6" s="79"/>
      <c r="C6" s="79"/>
      <c r="D6" s="79"/>
      <c r="E6" s="79"/>
      <c r="F6" s="79"/>
      <c r="G6" s="79"/>
    </row>
    <row r="7" spans="1:7" ht="15" customHeight="1" x14ac:dyDescent="0.25">
      <c r="A7" s="357" t="s">
        <v>203</v>
      </c>
      <c r="B7" s="357"/>
      <c r="C7" s="357"/>
      <c r="D7" s="357"/>
      <c r="E7" s="357"/>
      <c r="F7" s="357"/>
      <c r="G7" s="357"/>
    </row>
    <row r="8" spans="1:7" ht="15" customHeight="1" x14ac:dyDescent="0.25">
      <c r="A8" s="357"/>
      <c r="B8" s="357"/>
      <c r="C8" s="357"/>
      <c r="D8" s="357"/>
      <c r="E8" s="357"/>
      <c r="F8" s="357"/>
      <c r="G8" s="357"/>
    </row>
    <row r="9" spans="1:7" ht="33.75" customHeight="1" x14ac:dyDescent="0.25">
      <c r="A9" s="357"/>
      <c r="B9" s="357"/>
      <c r="C9" s="357"/>
      <c r="D9" s="357"/>
      <c r="E9" s="357"/>
      <c r="F9" s="357"/>
      <c r="G9" s="357"/>
    </row>
    <row r="10" spans="1:7" ht="47.25" hidden="1" customHeight="1" x14ac:dyDescent="0.25">
      <c r="A10" s="334" t="s">
        <v>183</v>
      </c>
      <c r="B10" s="334"/>
      <c r="C10" s="334"/>
      <c r="D10" s="334"/>
      <c r="E10" s="334"/>
      <c r="F10" s="334"/>
    </row>
    <row r="11" spans="1:7" ht="15.75" customHeight="1" thickBot="1" x14ac:dyDescent="0.3">
      <c r="A11" s="8"/>
      <c r="B11" s="8"/>
      <c r="C11" s="8"/>
      <c r="D11" s="8"/>
      <c r="E11" s="8"/>
      <c r="F11" s="59" t="s">
        <v>44</v>
      </c>
    </row>
    <row r="12" spans="1:7" ht="15.75" customHeight="1" thickBot="1" x14ac:dyDescent="0.3">
      <c r="A12" s="75" t="s">
        <v>83</v>
      </c>
      <c r="B12" s="75" t="s">
        <v>84</v>
      </c>
      <c r="C12" s="75" t="s">
        <v>85</v>
      </c>
      <c r="D12" s="75" t="s">
        <v>86</v>
      </c>
      <c r="E12" s="75" t="s">
        <v>40</v>
      </c>
      <c r="F12" s="60">
        <v>2020</v>
      </c>
      <c r="G12" s="60">
        <v>2021</v>
      </c>
    </row>
    <row r="13" spans="1:7" ht="38.25" customHeight="1" x14ac:dyDescent="0.25">
      <c r="A13" s="76" t="s">
        <v>139</v>
      </c>
      <c r="B13" s="77" t="s">
        <v>141</v>
      </c>
      <c r="C13" s="77" t="s">
        <v>196</v>
      </c>
      <c r="D13" s="78">
        <v>9900000610</v>
      </c>
      <c r="E13" s="77" t="s">
        <v>158</v>
      </c>
      <c r="F13" s="67">
        <v>0</v>
      </c>
      <c r="G13" s="68">
        <v>0</v>
      </c>
    </row>
    <row r="14" spans="1:7" ht="15.75" thickBot="1" x14ac:dyDescent="0.3">
      <c r="A14" s="64" t="s">
        <v>51</v>
      </c>
      <c r="B14" s="65"/>
      <c r="C14" s="65"/>
      <c r="D14" s="65"/>
      <c r="E14" s="65"/>
      <c r="F14" s="69">
        <f>SUM(F13:F13)</f>
        <v>0</v>
      </c>
      <c r="G14" s="70">
        <f>SUM(G13:G13)</f>
        <v>0</v>
      </c>
    </row>
  </sheetData>
  <mergeCells count="5">
    <mergeCell ref="A7:G9"/>
    <mergeCell ref="F1:G1"/>
    <mergeCell ref="F2:G2"/>
    <mergeCell ref="C3:G3"/>
    <mergeCell ref="A10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25"/>
  <sheetViews>
    <sheetView tabSelected="1" topLeftCell="A2" zoomScaleNormal="100" workbookViewId="0">
      <selection activeCell="C19" sqref="C19"/>
    </sheetView>
  </sheetViews>
  <sheetFormatPr defaultRowHeight="15" x14ac:dyDescent="0.25"/>
  <cols>
    <col min="2" max="2" width="20" customWidth="1"/>
    <col min="3" max="3" width="59" customWidth="1"/>
  </cols>
  <sheetData>
    <row r="1" spans="1:3" x14ac:dyDescent="0.25">
      <c r="A1" s="8"/>
      <c r="B1" s="8"/>
      <c r="C1" s="10" t="s">
        <v>52</v>
      </c>
    </row>
    <row r="2" spans="1:3" x14ac:dyDescent="0.25">
      <c r="A2" s="8"/>
      <c r="B2" s="8"/>
      <c r="C2" s="10" t="s">
        <v>49</v>
      </c>
    </row>
    <row r="3" spans="1:3" ht="48.75" customHeight="1" x14ac:dyDescent="0.25">
      <c r="A3" s="8"/>
      <c r="B3" s="8"/>
      <c r="C3" s="71" t="s">
        <v>301</v>
      </c>
    </row>
    <row r="4" spans="1:3" x14ac:dyDescent="0.25">
      <c r="A4" s="295" t="s">
        <v>178</v>
      </c>
      <c r="B4" s="296"/>
      <c r="C4" s="296"/>
    </row>
    <row r="5" spans="1:3" ht="15.75" thickBot="1" x14ac:dyDescent="0.3">
      <c r="A5" s="8"/>
      <c r="B5" s="8"/>
      <c r="C5" s="8" t="s">
        <v>53</v>
      </c>
    </row>
    <row r="6" spans="1:3" ht="63.75" x14ac:dyDescent="0.25">
      <c r="A6" s="142" t="s">
        <v>54</v>
      </c>
      <c r="B6" s="143" t="s">
        <v>55</v>
      </c>
      <c r="C6" s="144" t="s">
        <v>56</v>
      </c>
    </row>
    <row r="7" spans="1:3" ht="15.75" x14ac:dyDescent="0.25">
      <c r="A7" s="145">
        <v>562</v>
      </c>
      <c r="B7" s="297" t="s">
        <v>137</v>
      </c>
      <c r="C7" s="298"/>
    </row>
    <row r="8" spans="1:3" ht="25.5" x14ac:dyDescent="0.25">
      <c r="A8" s="145">
        <v>562</v>
      </c>
      <c r="B8" s="11" t="s">
        <v>209</v>
      </c>
      <c r="C8" s="12" t="s">
        <v>210</v>
      </c>
    </row>
    <row r="9" spans="1:3" ht="25.5" x14ac:dyDescent="0.25">
      <c r="A9" s="145">
        <v>562</v>
      </c>
      <c r="B9" s="11" t="s">
        <v>212</v>
      </c>
      <c r="C9" s="12" t="s">
        <v>213</v>
      </c>
    </row>
    <row r="10" spans="1:3" ht="63.75" x14ac:dyDescent="0.25">
      <c r="A10" s="145">
        <v>562</v>
      </c>
      <c r="B10" s="11" t="s">
        <v>211</v>
      </c>
      <c r="C10" s="139" t="s">
        <v>169</v>
      </c>
    </row>
    <row r="11" spans="1:3" ht="51" x14ac:dyDescent="0.25">
      <c r="A11" s="145">
        <v>562</v>
      </c>
      <c r="B11" s="141" t="s">
        <v>238</v>
      </c>
      <c r="C11" s="146" t="s">
        <v>239</v>
      </c>
    </row>
    <row r="12" spans="1:3" ht="18" customHeight="1" x14ac:dyDescent="0.25">
      <c r="A12" s="145">
        <v>562</v>
      </c>
      <c r="B12" s="11" t="s">
        <v>214</v>
      </c>
      <c r="C12" s="12" t="s">
        <v>215</v>
      </c>
    </row>
    <row r="13" spans="1:3" ht="25.5" x14ac:dyDescent="0.25">
      <c r="A13" s="145">
        <v>562</v>
      </c>
      <c r="B13" s="11" t="s">
        <v>216</v>
      </c>
      <c r="C13" s="12" t="s">
        <v>168</v>
      </c>
    </row>
    <row r="14" spans="1:3" ht="38.25" x14ac:dyDescent="0.25">
      <c r="A14" s="145">
        <v>562</v>
      </c>
      <c r="B14" s="140" t="s">
        <v>217</v>
      </c>
      <c r="C14" s="139" t="s">
        <v>170</v>
      </c>
    </row>
    <row r="15" spans="1:3" ht="15.75" x14ac:dyDescent="0.25">
      <c r="A15" s="145">
        <v>562</v>
      </c>
      <c r="B15" s="150" t="s">
        <v>240</v>
      </c>
      <c r="C15" s="147" t="s">
        <v>241</v>
      </c>
    </row>
    <row r="16" spans="1:3" ht="54" customHeight="1" x14ac:dyDescent="0.25">
      <c r="A16" s="145">
        <v>562</v>
      </c>
      <c r="B16" s="11" t="s">
        <v>218</v>
      </c>
      <c r="C16" s="139" t="s">
        <v>219</v>
      </c>
    </row>
    <row r="17" spans="1:3" ht="38.25" x14ac:dyDescent="0.25">
      <c r="A17" s="145">
        <v>562</v>
      </c>
      <c r="B17" s="11" t="s">
        <v>220</v>
      </c>
      <c r="C17" s="12" t="s">
        <v>221</v>
      </c>
    </row>
    <row r="18" spans="1:3" ht="25.5" x14ac:dyDescent="0.25">
      <c r="A18" s="145">
        <v>562</v>
      </c>
      <c r="B18" s="359" t="s">
        <v>222</v>
      </c>
      <c r="C18" s="147" t="s">
        <v>223</v>
      </c>
    </row>
    <row r="19" spans="1:3" ht="25.5" x14ac:dyDescent="0.25">
      <c r="A19" s="145">
        <v>562</v>
      </c>
      <c r="B19" s="15" t="s">
        <v>236</v>
      </c>
      <c r="C19" s="139" t="s">
        <v>237</v>
      </c>
    </row>
    <row r="20" spans="1:3" ht="25.5" x14ac:dyDescent="0.25">
      <c r="A20" s="145">
        <v>562</v>
      </c>
      <c r="B20" s="15" t="s">
        <v>232</v>
      </c>
      <c r="C20" s="139" t="s">
        <v>233</v>
      </c>
    </row>
    <row r="21" spans="1:3" ht="25.5" x14ac:dyDescent="0.25">
      <c r="A21" s="145">
        <v>562</v>
      </c>
      <c r="B21" s="15" t="s">
        <v>234</v>
      </c>
      <c r="C21" s="139" t="s">
        <v>235</v>
      </c>
    </row>
    <row r="22" spans="1:3" ht="20.25" customHeight="1" x14ac:dyDescent="0.25">
      <c r="A22" s="145">
        <v>562</v>
      </c>
      <c r="B22" s="358" t="s">
        <v>224</v>
      </c>
      <c r="C22" s="148" t="s">
        <v>225</v>
      </c>
    </row>
    <row r="23" spans="1:3" ht="63.75" x14ac:dyDescent="0.25">
      <c r="A23" s="145">
        <v>562</v>
      </c>
      <c r="B23" s="360" t="s">
        <v>226</v>
      </c>
      <c r="C23" s="151" t="s">
        <v>227</v>
      </c>
    </row>
    <row r="24" spans="1:3" ht="38.25" x14ac:dyDescent="0.25">
      <c r="A24" s="145">
        <v>562</v>
      </c>
      <c r="B24" s="358" t="s">
        <v>228</v>
      </c>
      <c r="C24" s="152" t="s">
        <v>229</v>
      </c>
    </row>
    <row r="25" spans="1:3" ht="39" thickBot="1" x14ac:dyDescent="0.3">
      <c r="A25" s="149">
        <v>562</v>
      </c>
      <c r="B25" s="361" t="s">
        <v>230</v>
      </c>
      <c r="C25" s="153" t="s">
        <v>231</v>
      </c>
    </row>
  </sheetData>
  <mergeCells count="2">
    <mergeCell ref="A4:C4"/>
    <mergeCell ref="B7:C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12"/>
  <sheetViews>
    <sheetView workbookViewId="0">
      <selection activeCell="C9" sqref="C9"/>
    </sheetView>
  </sheetViews>
  <sheetFormatPr defaultRowHeight="15" x14ac:dyDescent="0.25"/>
  <cols>
    <col min="2" max="2" width="21" customWidth="1"/>
    <col min="3" max="3" width="52.85546875" customWidth="1"/>
  </cols>
  <sheetData>
    <row r="1" spans="1:3" x14ac:dyDescent="0.25">
      <c r="A1" s="8"/>
      <c r="B1" s="8"/>
      <c r="C1" s="10" t="s">
        <v>70</v>
      </c>
    </row>
    <row r="2" spans="1:3" ht="51.75" customHeight="1" x14ac:dyDescent="0.25">
      <c r="A2" s="8"/>
      <c r="B2" s="8"/>
      <c r="C2" s="71" t="s">
        <v>302</v>
      </c>
    </row>
    <row r="3" spans="1:3" ht="37.5" customHeight="1" x14ac:dyDescent="0.25">
      <c r="A3" s="299" t="s">
        <v>316</v>
      </c>
      <c r="B3" s="299"/>
      <c r="C3" s="299"/>
    </row>
    <row r="4" spans="1:3" ht="15.75" thickBot="1" x14ac:dyDescent="0.3">
      <c r="A4" s="8"/>
      <c r="B4" s="8"/>
      <c r="C4" s="8"/>
    </row>
    <row r="5" spans="1:3" ht="64.5" thickBot="1" x14ac:dyDescent="0.3">
      <c r="A5" s="16" t="s">
        <v>71</v>
      </c>
      <c r="B5" s="16" t="s">
        <v>72</v>
      </c>
      <c r="C5" s="16" t="s">
        <v>73</v>
      </c>
    </row>
    <row r="6" spans="1:3" ht="29.25" customHeight="1" thickBot="1" x14ac:dyDescent="0.3">
      <c r="A6" s="74">
        <v>562</v>
      </c>
      <c r="B6" s="300" t="s">
        <v>140</v>
      </c>
      <c r="C6" s="301"/>
    </row>
    <row r="7" spans="1:3" ht="26.25" thickBot="1" x14ac:dyDescent="0.3">
      <c r="A7" s="270">
        <v>562</v>
      </c>
      <c r="B7" s="272" t="s">
        <v>111</v>
      </c>
      <c r="C7" s="273" t="s">
        <v>171</v>
      </c>
    </row>
    <row r="8" spans="1:3" ht="27" thickBot="1" x14ac:dyDescent="0.3">
      <c r="A8" s="270">
        <v>562</v>
      </c>
      <c r="B8" s="18" t="s">
        <v>112</v>
      </c>
      <c r="C8" s="271" t="s">
        <v>312</v>
      </c>
    </row>
    <row r="9" spans="1:3" ht="39.75" thickBot="1" x14ac:dyDescent="0.3">
      <c r="A9" s="270">
        <v>562</v>
      </c>
      <c r="B9" s="18" t="s">
        <v>113</v>
      </c>
      <c r="C9" s="271" t="s">
        <v>313</v>
      </c>
    </row>
    <row r="10" spans="1:3" ht="39.75" thickBot="1" x14ac:dyDescent="0.3">
      <c r="A10" s="270">
        <v>562</v>
      </c>
      <c r="B10" s="18" t="s">
        <v>114</v>
      </c>
      <c r="C10" s="271" t="s">
        <v>314</v>
      </c>
    </row>
    <row r="11" spans="1:3" ht="26.25" thickBot="1" x14ac:dyDescent="0.3">
      <c r="A11" s="270">
        <v>562</v>
      </c>
      <c r="B11" s="18" t="s">
        <v>115</v>
      </c>
      <c r="C11" s="13" t="s">
        <v>174</v>
      </c>
    </row>
    <row r="12" spans="1:3" ht="26.25" thickBot="1" x14ac:dyDescent="0.3">
      <c r="A12" s="73">
        <v>562</v>
      </c>
      <c r="B12" s="19" t="s">
        <v>116</v>
      </c>
      <c r="C12" s="20" t="s">
        <v>175</v>
      </c>
    </row>
  </sheetData>
  <mergeCells count="2">
    <mergeCell ref="A3:C3"/>
    <mergeCell ref="B6:C6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3" workbookViewId="0">
      <selection activeCell="B3" sqref="B3:F3"/>
    </sheetView>
  </sheetViews>
  <sheetFormatPr defaultRowHeight="15" x14ac:dyDescent="0.25"/>
  <cols>
    <col min="1" max="1" width="38.7109375" style="161" customWidth="1"/>
    <col min="2" max="3" width="9.140625" style="161"/>
    <col min="4" max="4" width="9.5703125" style="161" bestFit="1" customWidth="1"/>
    <col min="5" max="5" width="9.140625" style="161"/>
    <col min="6" max="6" width="12.5703125" style="161" customWidth="1"/>
  </cols>
  <sheetData>
    <row r="1" spans="1:7" ht="15" customHeight="1" x14ac:dyDescent="0.25">
      <c r="A1" s="160"/>
      <c r="B1" s="160"/>
      <c r="C1" s="160"/>
      <c r="D1" s="160"/>
      <c r="E1" s="302" t="s">
        <v>74</v>
      </c>
      <c r="F1" s="302"/>
      <c r="G1" s="1"/>
    </row>
    <row r="2" spans="1:7" x14ac:dyDescent="0.25">
      <c r="A2" s="160"/>
      <c r="B2" s="160"/>
      <c r="C2" s="160"/>
      <c r="D2" s="160"/>
      <c r="E2" s="302" t="s">
        <v>45</v>
      </c>
      <c r="F2" s="302"/>
      <c r="G2" s="1"/>
    </row>
    <row r="3" spans="1:7" ht="44.25" customHeight="1" x14ac:dyDescent="0.25">
      <c r="A3" s="160"/>
      <c r="B3" s="303" t="s">
        <v>303</v>
      </c>
      <c r="C3" s="303"/>
      <c r="D3" s="303"/>
      <c r="E3" s="303"/>
      <c r="F3" s="303"/>
      <c r="G3" s="1"/>
    </row>
    <row r="4" spans="1:7" ht="69" customHeight="1" x14ac:dyDescent="0.25">
      <c r="A4" s="304" t="s">
        <v>179</v>
      </c>
      <c r="B4" s="304"/>
      <c r="C4" s="304"/>
      <c r="D4" s="304"/>
      <c r="E4" s="304"/>
      <c r="F4" s="304"/>
      <c r="G4" s="87"/>
    </row>
    <row r="5" spans="1:7" ht="15.75" thickBot="1" x14ac:dyDescent="0.3"/>
    <row r="6" spans="1:7" x14ac:dyDescent="0.25">
      <c r="A6" s="305" t="s">
        <v>242</v>
      </c>
      <c r="B6" s="309" t="s">
        <v>43</v>
      </c>
      <c r="C6" s="311" t="s">
        <v>42</v>
      </c>
      <c r="D6" s="309" t="s">
        <v>41</v>
      </c>
      <c r="E6" s="311" t="s">
        <v>40</v>
      </c>
      <c r="F6" s="307" t="s">
        <v>243</v>
      </c>
    </row>
    <row r="7" spans="1:7" ht="15.75" thickBot="1" x14ac:dyDescent="0.3">
      <c r="A7" s="306"/>
      <c r="B7" s="310"/>
      <c r="C7" s="312"/>
      <c r="D7" s="310"/>
      <c r="E7" s="312"/>
      <c r="F7" s="308"/>
    </row>
    <row r="8" spans="1:7" x14ac:dyDescent="0.25">
      <c r="A8" s="190">
        <v>1</v>
      </c>
      <c r="B8" s="191">
        <v>3</v>
      </c>
      <c r="C8" s="192" t="s">
        <v>244</v>
      </c>
      <c r="D8" s="192" t="s">
        <v>245</v>
      </c>
      <c r="E8" s="192" t="s">
        <v>246</v>
      </c>
      <c r="F8" s="193" t="s">
        <v>247</v>
      </c>
    </row>
    <row r="9" spans="1:7" x14ac:dyDescent="0.25">
      <c r="A9" s="182" t="s">
        <v>248</v>
      </c>
      <c r="B9" s="155" t="s">
        <v>249</v>
      </c>
      <c r="C9" s="155" t="s">
        <v>250</v>
      </c>
      <c r="D9" s="155" t="s">
        <v>251</v>
      </c>
      <c r="E9" s="155" t="s">
        <v>1</v>
      </c>
      <c r="F9" s="172">
        <f>F10+F12+F17+F19</f>
        <v>2944977</v>
      </c>
    </row>
    <row r="10" spans="1:7" ht="33.75" x14ac:dyDescent="0.25">
      <c r="A10" s="182" t="s">
        <v>37</v>
      </c>
      <c r="B10" s="155" t="s">
        <v>249</v>
      </c>
      <c r="C10" s="155" t="s">
        <v>252</v>
      </c>
      <c r="D10" s="155" t="s">
        <v>251</v>
      </c>
      <c r="E10" s="155" t="s">
        <v>57</v>
      </c>
      <c r="F10" s="172">
        <v>597277</v>
      </c>
    </row>
    <row r="11" spans="1:7" x14ac:dyDescent="0.25">
      <c r="A11" s="182" t="s">
        <v>253</v>
      </c>
      <c r="B11" s="155" t="s">
        <v>249</v>
      </c>
      <c r="C11" s="155" t="s">
        <v>252</v>
      </c>
      <c r="D11" s="155" t="s">
        <v>35</v>
      </c>
      <c r="E11" s="155" t="s">
        <v>78</v>
      </c>
      <c r="F11" s="172">
        <v>597277</v>
      </c>
    </row>
    <row r="12" spans="1:7" ht="45" x14ac:dyDescent="0.25">
      <c r="A12" s="182" t="s">
        <v>34</v>
      </c>
      <c r="B12" s="155" t="s">
        <v>249</v>
      </c>
      <c r="C12" s="155" t="s">
        <v>254</v>
      </c>
      <c r="D12" s="155" t="s">
        <v>251</v>
      </c>
      <c r="E12" s="155"/>
      <c r="F12" s="172">
        <f>F13+F14+F15</f>
        <v>2223900</v>
      </c>
    </row>
    <row r="13" spans="1:7" ht="22.5" x14ac:dyDescent="0.25">
      <c r="A13" s="182" t="s">
        <v>255</v>
      </c>
      <c r="B13" s="155" t="s">
        <v>249</v>
      </c>
      <c r="C13" s="155" t="s">
        <v>254</v>
      </c>
      <c r="D13" s="155" t="s">
        <v>32</v>
      </c>
      <c r="E13" s="155" t="s">
        <v>78</v>
      </c>
      <c r="F13" s="245">
        <f>1497800+17800</f>
        <v>1515600</v>
      </c>
    </row>
    <row r="14" spans="1:7" ht="22.5" x14ac:dyDescent="0.25">
      <c r="A14" s="182" t="s">
        <v>256</v>
      </c>
      <c r="B14" s="155" t="s">
        <v>249</v>
      </c>
      <c r="C14" s="155" t="s">
        <v>254</v>
      </c>
      <c r="D14" s="155" t="s">
        <v>20</v>
      </c>
      <c r="E14" s="155" t="s">
        <v>76</v>
      </c>
      <c r="F14" s="245">
        <f>56000+373500+33800+19100+24000+60300+128000+13500</f>
        <v>708200</v>
      </c>
    </row>
    <row r="15" spans="1:7" ht="22.5" x14ac:dyDescent="0.25">
      <c r="A15" s="182" t="s">
        <v>31</v>
      </c>
      <c r="B15" s="155" t="s">
        <v>249</v>
      </c>
      <c r="C15" s="155" t="s">
        <v>254</v>
      </c>
      <c r="D15" s="155" t="s">
        <v>30</v>
      </c>
      <c r="E15" s="155" t="s">
        <v>76</v>
      </c>
      <c r="F15" s="245">
        <v>100</v>
      </c>
    </row>
    <row r="16" spans="1:7" x14ac:dyDescent="0.25">
      <c r="A16" s="182" t="s">
        <v>257</v>
      </c>
      <c r="B16" s="155" t="s">
        <v>249</v>
      </c>
      <c r="C16" s="155" t="s">
        <v>254</v>
      </c>
      <c r="D16" s="155" t="s">
        <v>30</v>
      </c>
      <c r="E16" s="155" t="s">
        <v>76</v>
      </c>
      <c r="F16" s="245">
        <v>100</v>
      </c>
    </row>
    <row r="17" spans="1:6" ht="33.75" x14ac:dyDescent="0.25">
      <c r="A17" s="182" t="s">
        <v>29</v>
      </c>
      <c r="B17" s="155" t="s">
        <v>249</v>
      </c>
      <c r="C17" s="155" t="s">
        <v>258</v>
      </c>
      <c r="D17" s="155" t="s">
        <v>251</v>
      </c>
      <c r="E17" s="155" t="s">
        <v>259</v>
      </c>
      <c r="F17" s="245">
        <v>40100</v>
      </c>
    </row>
    <row r="18" spans="1:6" x14ac:dyDescent="0.25">
      <c r="A18" s="182" t="s">
        <v>28</v>
      </c>
      <c r="B18" s="155" t="s">
        <v>249</v>
      </c>
      <c r="C18" s="155" t="s">
        <v>258</v>
      </c>
      <c r="D18" s="155" t="s">
        <v>27</v>
      </c>
      <c r="E18" s="155" t="s">
        <v>158</v>
      </c>
      <c r="F18" s="245">
        <v>40100</v>
      </c>
    </row>
    <row r="19" spans="1:6" x14ac:dyDescent="0.25">
      <c r="A19" s="182" t="s">
        <v>26</v>
      </c>
      <c r="B19" s="155" t="s">
        <v>249</v>
      </c>
      <c r="C19" s="155" t="s">
        <v>260</v>
      </c>
      <c r="D19" s="155" t="s">
        <v>251</v>
      </c>
      <c r="E19" s="155" t="s">
        <v>261</v>
      </c>
      <c r="F19" s="245">
        <v>83700</v>
      </c>
    </row>
    <row r="20" spans="1:6" x14ac:dyDescent="0.25">
      <c r="A20" s="182" t="s">
        <v>25</v>
      </c>
      <c r="B20" s="155" t="s">
        <v>249</v>
      </c>
      <c r="C20" s="155" t="s">
        <v>260</v>
      </c>
      <c r="D20" s="155" t="s">
        <v>23</v>
      </c>
      <c r="E20" s="155" t="s">
        <v>22</v>
      </c>
      <c r="F20" s="245">
        <v>83700</v>
      </c>
    </row>
    <row r="21" spans="1:6" x14ac:dyDescent="0.25">
      <c r="A21" s="182" t="s">
        <v>262</v>
      </c>
      <c r="B21" s="155" t="s">
        <v>252</v>
      </c>
      <c r="C21" s="155" t="s">
        <v>250</v>
      </c>
      <c r="D21" s="155" t="s">
        <v>251</v>
      </c>
      <c r="E21" s="155"/>
      <c r="F21" s="245">
        <v>92700</v>
      </c>
    </row>
    <row r="22" spans="1:6" x14ac:dyDescent="0.25">
      <c r="A22" s="182" t="s">
        <v>16</v>
      </c>
      <c r="B22" s="155" t="s">
        <v>252</v>
      </c>
      <c r="C22" s="155" t="s">
        <v>263</v>
      </c>
      <c r="D22" s="155" t="s">
        <v>14</v>
      </c>
      <c r="E22" s="155"/>
      <c r="F22" s="245">
        <v>92700</v>
      </c>
    </row>
    <row r="23" spans="1:6" ht="45" x14ac:dyDescent="0.25">
      <c r="A23" s="182" t="s">
        <v>264</v>
      </c>
      <c r="B23" s="155" t="s">
        <v>252</v>
      </c>
      <c r="C23" s="155" t="s">
        <v>263</v>
      </c>
      <c r="D23" s="155" t="s">
        <v>14</v>
      </c>
      <c r="E23" s="155" t="s">
        <v>78</v>
      </c>
      <c r="F23" s="245">
        <v>90000</v>
      </c>
    </row>
    <row r="24" spans="1:6" ht="22.5" x14ac:dyDescent="0.25">
      <c r="A24" s="182" t="s">
        <v>265</v>
      </c>
      <c r="B24" s="155" t="s">
        <v>252</v>
      </c>
      <c r="C24" s="155" t="s">
        <v>263</v>
      </c>
      <c r="D24" s="155" t="s">
        <v>14</v>
      </c>
      <c r="E24" s="155" t="s">
        <v>76</v>
      </c>
      <c r="F24" s="245">
        <v>2700</v>
      </c>
    </row>
    <row r="25" spans="1:6" ht="22.5" hidden="1" x14ac:dyDescent="0.25">
      <c r="A25" s="182" t="s">
        <v>266</v>
      </c>
      <c r="B25" s="155" t="s">
        <v>263</v>
      </c>
      <c r="C25" s="155" t="s">
        <v>250</v>
      </c>
      <c r="D25" s="155" t="s">
        <v>12</v>
      </c>
      <c r="E25" s="155"/>
      <c r="F25" s="245"/>
    </row>
    <row r="26" spans="1:6" ht="33.75" hidden="1" x14ac:dyDescent="0.25">
      <c r="A26" s="182" t="s">
        <v>13</v>
      </c>
      <c r="B26" s="155" t="s">
        <v>263</v>
      </c>
      <c r="C26" s="155" t="s">
        <v>267</v>
      </c>
      <c r="D26" s="155" t="s">
        <v>12</v>
      </c>
      <c r="E26" s="155" t="s">
        <v>268</v>
      </c>
      <c r="F26" s="245"/>
    </row>
    <row r="27" spans="1:6" ht="33.75" hidden="1" x14ac:dyDescent="0.25">
      <c r="A27" s="182" t="s">
        <v>269</v>
      </c>
      <c r="B27" s="155" t="s">
        <v>263</v>
      </c>
      <c r="C27" s="155" t="s">
        <v>267</v>
      </c>
      <c r="D27" s="155" t="s">
        <v>12</v>
      </c>
      <c r="E27" s="155" t="s">
        <v>76</v>
      </c>
      <c r="F27" s="245"/>
    </row>
    <row r="28" spans="1:6" hidden="1" x14ac:dyDescent="0.25">
      <c r="A28" s="182" t="s">
        <v>270</v>
      </c>
      <c r="B28" s="155" t="s">
        <v>263</v>
      </c>
      <c r="C28" s="155" t="s">
        <v>271</v>
      </c>
      <c r="D28" s="155" t="s">
        <v>272</v>
      </c>
      <c r="E28" s="155" t="s">
        <v>268</v>
      </c>
      <c r="F28" s="245"/>
    </row>
    <row r="29" spans="1:6" hidden="1" x14ac:dyDescent="0.25">
      <c r="A29" s="182" t="s">
        <v>109</v>
      </c>
      <c r="B29" s="155" t="s">
        <v>263</v>
      </c>
      <c r="C29" s="155" t="s">
        <v>271</v>
      </c>
      <c r="D29" s="155" t="s">
        <v>272</v>
      </c>
      <c r="E29" s="155" t="s">
        <v>76</v>
      </c>
      <c r="F29" s="245"/>
    </row>
    <row r="30" spans="1:6" x14ac:dyDescent="0.25">
      <c r="A30" s="182" t="s">
        <v>273</v>
      </c>
      <c r="B30" s="155" t="s">
        <v>254</v>
      </c>
      <c r="C30" s="155" t="s">
        <v>250</v>
      </c>
      <c r="D30" s="155" t="s">
        <v>251</v>
      </c>
      <c r="E30" s="155"/>
      <c r="F30" s="245">
        <v>308700</v>
      </c>
    </row>
    <row r="31" spans="1:6" x14ac:dyDescent="0.25">
      <c r="A31" s="182" t="s">
        <v>11</v>
      </c>
      <c r="B31" s="155" t="s">
        <v>254</v>
      </c>
      <c r="C31" s="155" t="s">
        <v>267</v>
      </c>
      <c r="D31" s="155" t="s">
        <v>274</v>
      </c>
      <c r="E31" s="155" t="s">
        <v>268</v>
      </c>
      <c r="F31" s="245">
        <v>308700</v>
      </c>
    </row>
    <row r="32" spans="1:6" x14ac:dyDescent="0.25">
      <c r="A32" s="182" t="s">
        <v>198</v>
      </c>
      <c r="B32" s="155" t="s">
        <v>254</v>
      </c>
      <c r="C32" s="155" t="s">
        <v>267</v>
      </c>
      <c r="D32" s="155" t="s">
        <v>274</v>
      </c>
      <c r="E32" s="155" t="s">
        <v>76</v>
      </c>
      <c r="F32" s="245">
        <v>308700</v>
      </c>
    </row>
    <row r="33" spans="1:6" x14ac:dyDescent="0.25">
      <c r="A33" s="182" t="s">
        <v>275</v>
      </c>
      <c r="B33" s="155" t="s">
        <v>276</v>
      </c>
      <c r="C33" s="155" t="s">
        <v>250</v>
      </c>
      <c r="D33" s="155" t="s">
        <v>251</v>
      </c>
      <c r="E33" s="155"/>
      <c r="F33" s="245">
        <f>F34+F39</f>
        <v>997700</v>
      </c>
    </row>
    <row r="34" spans="1:6" x14ac:dyDescent="0.25">
      <c r="A34" s="183" t="s">
        <v>10</v>
      </c>
      <c r="B34" s="155" t="s">
        <v>276</v>
      </c>
      <c r="C34" s="155" t="s">
        <v>252</v>
      </c>
      <c r="D34" s="159"/>
      <c r="E34" s="155"/>
      <c r="F34" s="245">
        <f>F35</f>
        <v>847300</v>
      </c>
    </row>
    <row r="35" spans="1:6" x14ac:dyDescent="0.25">
      <c r="A35" s="184" t="s">
        <v>104</v>
      </c>
      <c r="B35" s="155" t="s">
        <v>276</v>
      </c>
      <c r="C35" s="155" t="s">
        <v>252</v>
      </c>
      <c r="D35" s="159">
        <v>9900000420</v>
      </c>
      <c r="E35" s="155"/>
      <c r="F35" s="245">
        <f>F36+F37</f>
        <v>847300</v>
      </c>
    </row>
    <row r="36" spans="1:6" ht="56.25" x14ac:dyDescent="0.25">
      <c r="A36" s="185" t="s">
        <v>107</v>
      </c>
      <c r="B36" s="155" t="s">
        <v>276</v>
      </c>
      <c r="C36" s="155" t="s">
        <v>252</v>
      </c>
      <c r="D36" s="168">
        <v>9900000420</v>
      </c>
      <c r="E36" s="155" t="s">
        <v>283</v>
      </c>
      <c r="F36" s="245">
        <v>613300</v>
      </c>
    </row>
    <row r="37" spans="1:6" ht="22.5" x14ac:dyDescent="0.25">
      <c r="A37" s="186" t="s">
        <v>102</v>
      </c>
      <c r="B37" s="155" t="s">
        <v>276</v>
      </c>
      <c r="C37" s="155" t="s">
        <v>252</v>
      </c>
      <c r="D37" s="168">
        <v>9900000420</v>
      </c>
      <c r="E37" s="155" t="s">
        <v>268</v>
      </c>
      <c r="F37" s="245">
        <f>F38</f>
        <v>234000</v>
      </c>
    </row>
    <row r="38" spans="1:6" ht="33.75" x14ac:dyDescent="0.25">
      <c r="A38" s="186" t="s">
        <v>75</v>
      </c>
      <c r="B38" s="155" t="s">
        <v>276</v>
      </c>
      <c r="C38" s="155" t="s">
        <v>252</v>
      </c>
      <c r="D38" s="168">
        <v>9900000420</v>
      </c>
      <c r="E38" s="155" t="s">
        <v>76</v>
      </c>
      <c r="F38" s="245">
        <f>157200+76800</f>
        <v>234000</v>
      </c>
    </row>
    <row r="39" spans="1:6" x14ac:dyDescent="0.25">
      <c r="A39" s="182" t="s">
        <v>105</v>
      </c>
      <c r="B39" s="155" t="s">
        <v>276</v>
      </c>
      <c r="C39" s="155" t="s">
        <v>263</v>
      </c>
      <c r="D39" s="155"/>
      <c r="E39" s="155"/>
      <c r="F39" s="172">
        <v>150400</v>
      </c>
    </row>
    <row r="40" spans="1:6" x14ac:dyDescent="0.25">
      <c r="A40" s="182" t="s">
        <v>278</v>
      </c>
      <c r="B40" s="155" t="s">
        <v>276</v>
      </c>
      <c r="C40" s="155" t="s">
        <v>263</v>
      </c>
      <c r="D40" s="155" t="s">
        <v>277</v>
      </c>
      <c r="E40" s="155" t="s">
        <v>76</v>
      </c>
      <c r="F40" s="172">
        <v>126400</v>
      </c>
    </row>
    <row r="41" spans="1:6" x14ac:dyDescent="0.25">
      <c r="A41" s="186" t="s">
        <v>199</v>
      </c>
      <c r="B41" s="155" t="s">
        <v>276</v>
      </c>
      <c r="C41" s="155" t="s">
        <v>263</v>
      </c>
      <c r="D41" s="159" t="s">
        <v>177</v>
      </c>
      <c r="E41" s="155" t="s">
        <v>76</v>
      </c>
      <c r="F41" s="172">
        <v>24000</v>
      </c>
    </row>
    <row r="42" spans="1:6" x14ac:dyDescent="0.25">
      <c r="A42" s="182" t="s">
        <v>280</v>
      </c>
      <c r="B42" s="155" t="s">
        <v>281</v>
      </c>
      <c r="C42" s="155" t="s">
        <v>250</v>
      </c>
      <c r="D42" s="155" t="s">
        <v>251</v>
      </c>
      <c r="E42" s="155"/>
      <c r="F42" s="172">
        <f>F43</f>
        <v>1719723</v>
      </c>
    </row>
    <row r="43" spans="1:6" x14ac:dyDescent="0.25">
      <c r="A43" s="182" t="s">
        <v>7</v>
      </c>
      <c r="B43" s="155" t="s">
        <v>281</v>
      </c>
      <c r="C43" s="155" t="s">
        <v>249</v>
      </c>
      <c r="D43" s="155" t="s">
        <v>251</v>
      </c>
      <c r="E43" s="155"/>
      <c r="F43" s="172">
        <f>F44+F50</f>
        <v>1719723</v>
      </c>
    </row>
    <row r="44" spans="1:6" ht="22.5" x14ac:dyDescent="0.25">
      <c r="A44" s="182" t="s">
        <v>19</v>
      </c>
      <c r="B44" s="155" t="s">
        <v>281</v>
      </c>
      <c r="C44" s="155" t="s">
        <v>249</v>
      </c>
      <c r="D44" s="155" t="s">
        <v>18</v>
      </c>
      <c r="E44" s="155"/>
      <c r="F44" s="172">
        <f>F45+F46+F48</f>
        <v>915523</v>
      </c>
    </row>
    <row r="45" spans="1:6" ht="22.5" x14ac:dyDescent="0.25">
      <c r="A45" s="182" t="s">
        <v>282</v>
      </c>
      <c r="B45" s="155" t="s">
        <v>281</v>
      </c>
      <c r="C45" s="155" t="s">
        <v>249</v>
      </c>
      <c r="D45" s="155" t="s">
        <v>18</v>
      </c>
      <c r="E45" s="155" t="s">
        <v>283</v>
      </c>
      <c r="F45" s="172">
        <v>355500</v>
      </c>
    </row>
    <row r="46" spans="1:6" ht="22.5" x14ac:dyDescent="0.25">
      <c r="A46" s="182" t="s">
        <v>265</v>
      </c>
      <c r="B46" s="155" t="s">
        <v>281</v>
      </c>
      <c r="C46" s="155" t="s">
        <v>249</v>
      </c>
      <c r="D46" s="155" t="s">
        <v>18</v>
      </c>
      <c r="E46" s="155" t="s">
        <v>268</v>
      </c>
      <c r="F46" s="172">
        <f>F47</f>
        <v>366423</v>
      </c>
    </row>
    <row r="47" spans="1:6" ht="22.5" x14ac:dyDescent="0.25">
      <c r="A47" s="182" t="s">
        <v>265</v>
      </c>
      <c r="B47" s="155" t="s">
        <v>281</v>
      </c>
      <c r="C47" s="155" t="s">
        <v>249</v>
      </c>
      <c r="D47" s="155" t="s">
        <v>18</v>
      </c>
      <c r="E47" s="155" t="s">
        <v>76</v>
      </c>
      <c r="F47" s="172">
        <f>66300+289100+11000+23</f>
        <v>366423</v>
      </c>
    </row>
    <row r="48" spans="1:6" x14ac:dyDescent="0.25">
      <c r="A48" s="187" t="s">
        <v>106</v>
      </c>
      <c r="B48" s="155" t="s">
        <v>281</v>
      </c>
      <c r="C48" s="155" t="s">
        <v>249</v>
      </c>
      <c r="D48" s="155" t="s">
        <v>18</v>
      </c>
      <c r="E48" s="155" t="s">
        <v>261</v>
      </c>
      <c r="F48" s="172">
        <f>F49</f>
        <v>193600</v>
      </c>
    </row>
    <row r="49" spans="1:6" x14ac:dyDescent="0.25">
      <c r="A49" s="187" t="s">
        <v>9</v>
      </c>
      <c r="B49" s="155" t="s">
        <v>281</v>
      </c>
      <c r="C49" s="155" t="s">
        <v>249</v>
      </c>
      <c r="D49" s="155" t="s">
        <v>18</v>
      </c>
      <c r="E49" s="155" t="s">
        <v>8</v>
      </c>
      <c r="F49" s="172">
        <v>193600</v>
      </c>
    </row>
    <row r="50" spans="1:6" ht="22.5" x14ac:dyDescent="0.25">
      <c r="A50" s="182" t="s">
        <v>139</v>
      </c>
      <c r="B50" s="155" t="s">
        <v>281</v>
      </c>
      <c r="C50" s="155" t="s">
        <v>249</v>
      </c>
      <c r="D50" s="155" t="s">
        <v>138</v>
      </c>
      <c r="E50" s="155" t="s">
        <v>158</v>
      </c>
      <c r="F50" s="172">
        <v>804200</v>
      </c>
    </row>
    <row r="51" spans="1:6" hidden="1" x14ac:dyDescent="0.25">
      <c r="A51" s="182"/>
      <c r="B51" s="155"/>
      <c r="C51" s="155"/>
      <c r="D51" s="155"/>
      <c r="E51" s="155"/>
      <c r="F51" s="172"/>
    </row>
    <row r="52" spans="1:6" hidden="1" x14ac:dyDescent="0.25">
      <c r="A52" s="182"/>
      <c r="B52" s="155"/>
      <c r="C52" s="155"/>
      <c r="D52" s="155"/>
      <c r="E52" s="155"/>
      <c r="F52" s="172"/>
    </row>
    <row r="53" spans="1:6" x14ac:dyDescent="0.25">
      <c r="A53" s="182" t="s">
        <v>284</v>
      </c>
      <c r="B53" s="155" t="s">
        <v>271</v>
      </c>
      <c r="C53" s="155" t="s">
        <v>250</v>
      </c>
      <c r="D53" s="155" t="s">
        <v>251</v>
      </c>
      <c r="E53" s="155"/>
      <c r="F53" s="172">
        <v>144400</v>
      </c>
    </row>
    <row r="54" spans="1:6" x14ac:dyDescent="0.25">
      <c r="A54" s="182" t="s">
        <v>5</v>
      </c>
      <c r="B54" s="155" t="s">
        <v>271</v>
      </c>
      <c r="C54" s="155" t="s">
        <v>249</v>
      </c>
      <c r="D54" s="180" t="s">
        <v>3</v>
      </c>
      <c r="E54" s="155" t="s">
        <v>285</v>
      </c>
      <c r="F54" s="172">
        <v>144400</v>
      </c>
    </row>
    <row r="55" spans="1:6" x14ac:dyDescent="0.25">
      <c r="A55" s="185" t="s">
        <v>4</v>
      </c>
      <c r="B55" s="180" t="s">
        <v>271</v>
      </c>
      <c r="C55" s="180" t="s">
        <v>249</v>
      </c>
      <c r="D55" s="180" t="s">
        <v>3</v>
      </c>
      <c r="E55" s="180" t="s">
        <v>286</v>
      </c>
      <c r="F55" s="188">
        <v>144400</v>
      </c>
    </row>
    <row r="56" spans="1:6" ht="15.75" thickBot="1" x14ac:dyDescent="0.3">
      <c r="A56" s="189" t="s">
        <v>51</v>
      </c>
      <c r="B56" s="157"/>
      <c r="C56" s="157"/>
      <c r="D56" s="157"/>
      <c r="E56" s="157"/>
      <c r="F56" s="179">
        <f>F9+F21+F30+F33+F42+F53</f>
        <v>6208200</v>
      </c>
    </row>
  </sheetData>
  <mergeCells count="10">
    <mergeCell ref="E1:F1"/>
    <mergeCell ref="E2:F2"/>
    <mergeCell ref="B3:F3"/>
    <mergeCell ref="A4:F4"/>
    <mergeCell ref="A6:A7"/>
    <mergeCell ref="F6:F7"/>
    <mergeCell ref="B6:B7"/>
    <mergeCell ref="C6:C7"/>
    <mergeCell ref="D6:D7"/>
    <mergeCell ref="E6:E7"/>
  </mergeCells>
  <pageMargins left="1.1023622047244095" right="0.31496062992125984" top="0.35433070866141736" bottom="0.35433070866141736" header="0.31496062992125984" footer="0.31496062992125984"/>
  <pageSetup paperSize="9" scale="7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I8" sqref="I8"/>
    </sheetView>
  </sheetViews>
  <sheetFormatPr defaultRowHeight="15" x14ac:dyDescent="0.25"/>
  <cols>
    <col min="1" max="1" width="34.42578125" customWidth="1"/>
    <col min="4" max="4" width="9.5703125" bestFit="1" customWidth="1"/>
    <col min="6" max="6" width="10.5703125" customWidth="1"/>
    <col min="7" max="7" width="11.42578125" customWidth="1"/>
  </cols>
  <sheetData>
    <row r="1" spans="1:7" x14ac:dyDescent="0.25">
      <c r="A1" s="1"/>
      <c r="B1" s="1"/>
      <c r="C1" s="1"/>
      <c r="D1" s="1"/>
      <c r="E1" s="1"/>
      <c r="F1" s="302" t="s">
        <v>74</v>
      </c>
      <c r="G1" s="302"/>
    </row>
    <row r="2" spans="1:7" x14ac:dyDescent="0.25">
      <c r="A2" s="1"/>
      <c r="B2" s="1"/>
      <c r="C2" s="1"/>
      <c r="D2" s="1"/>
      <c r="E2" s="1"/>
      <c r="F2" s="302" t="s">
        <v>49</v>
      </c>
      <c r="G2" s="302"/>
    </row>
    <row r="3" spans="1:7" ht="56.25" customHeight="1" x14ac:dyDescent="0.25">
      <c r="A3" s="1"/>
      <c r="B3" s="1"/>
      <c r="C3" s="303" t="s">
        <v>304</v>
      </c>
      <c r="D3" s="303"/>
      <c r="E3" s="303"/>
      <c r="F3" s="303"/>
      <c r="G3" s="303"/>
    </row>
    <row r="4" spans="1:7" ht="47.25" customHeight="1" x14ac:dyDescent="0.25">
      <c r="A4" s="304" t="s">
        <v>200</v>
      </c>
      <c r="B4" s="315"/>
      <c r="C4" s="315"/>
      <c r="D4" s="315"/>
      <c r="E4" s="315"/>
      <c r="F4" s="315"/>
      <c r="G4" s="315"/>
    </row>
    <row r="5" spans="1:7" ht="15.75" thickBot="1" x14ac:dyDescent="0.3">
      <c r="A5" s="3"/>
      <c r="B5" s="2"/>
      <c r="C5" s="3"/>
      <c r="D5" s="3"/>
      <c r="E5" s="3"/>
      <c r="F5" s="2"/>
      <c r="G5" s="7" t="s">
        <v>44</v>
      </c>
    </row>
    <row r="6" spans="1:7" x14ac:dyDescent="0.25">
      <c r="A6" s="316" t="s">
        <v>242</v>
      </c>
      <c r="B6" s="305" t="s">
        <v>43</v>
      </c>
      <c r="C6" s="313" t="s">
        <v>42</v>
      </c>
      <c r="D6" s="311" t="s">
        <v>41</v>
      </c>
      <c r="E6" s="313" t="s">
        <v>40</v>
      </c>
      <c r="F6" s="318" t="s">
        <v>287</v>
      </c>
      <c r="G6" s="307" t="s">
        <v>288</v>
      </c>
    </row>
    <row r="7" spans="1:7" ht="15.75" thickBot="1" x14ac:dyDescent="0.3">
      <c r="A7" s="317"/>
      <c r="B7" s="306"/>
      <c r="C7" s="314"/>
      <c r="D7" s="312"/>
      <c r="E7" s="314"/>
      <c r="F7" s="319"/>
      <c r="G7" s="308"/>
    </row>
    <row r="8" spans="1:7" x14ac:dyDescent="0.25">
      <c r="A8" s="190">
        <v>1</v>
      </c>
      <c r="B8" s="191">
        <v>3</v>
      </c>
      <c r="C8" s="192" t="s">
        <v>244</v>
      </c>
      <c r="D8" s="192" t="s">
        <v>245</v>
      </c>
      <c r="E8" s="192" t="s">
        <v>246</v>
      </c>
      <c r="F8" s="192" t="s">
        <v>247</v>
      </c>
      <c r="G8" s="193" t="s">
        <v>289</v>
      </c>
    </row>
    <row r="9" spans="1:7" x14ac:dyDescent="0.25">
      <c r="A9" s="182" t="s">
        <v>248</v>
      </c>
      <c r="B9" s="155" t="s">
        <v>249</v>
      </c>
      <c r="C9" s="155" t="s">
        <v>250</v>
      </c>
      <c r="D9" s="155" t="s">
        <v>251</v>
      </c>
      <c r="E9" s="155" t="s">
        <v>57</v>
      </c>
      <c r="F9" s="156">
        <f>F10+F12+F14+F16</f>
        <v>1461035</v>
      </c>
      <c r="G9" s="172">
        <f>G10+G12+G14+G16</f>
        <v>1513885</v>
      </c>
    </row>
    <row r="10" spans="1:7" ht="33.75" x14ac:dyDescent="0.25">
      <c r="A10" s="182" t="s">
        <v>37</v>
      </c>
      <c r="B10" s="155" t="s">
        <v>249</v>
      </c>
      <c r="C10" s="155" t="s">
        <v>252</v>
      </c>
      <c r="D10" s="155" t="s">
        <v>251</v>
      </c>
      <c r="E10" s="155" t="s">
        <v>283</v>
      </c>
      <c r="F10" s="156">
        <v>597277</v>
      </c>
      <c r="G10" s="172">
        <v>597277</v>
      </c>
    </row>
    <row r="11" spans="1:7" x14ac:dyDescent="0.25">
      <c r="A11" s="182" t="s">
        <v>253</v>
      </c>
      <c r="B11" s="155" t="s">
        <v>249</v>
      </c>
      <c r="C11" s="155" t="s">
        <v>252</v>
      </c>
      <c r="D11" s="155" t="s">
        <v>35</v>
      </c>
      <c r="E11" s="155" t="s">
        <v>283</v>
      </c>
      <c r="F11" s="156">
        <v>597277</v>
      </c>
      <c r="G11" s="172">
        <v>597277</v>
      </c>
    </row>
    <row r="12" spans="1:7" ht="45" x14ac:dyDescent="0.25">
      <c r="A12" s="182" t="s">
        <v>34</v>
      </c>
      <c r="B12" s="155" t="s">
        <v>249</v>
      </c>
      <c r="C12" s="155" t="s">
        <v>254</v>
      </c>
      <c r="D12" s="155" t="s">
        <v>251</v>
      </c>
      <c r="E12" s="155" t="s">
        <v>57</v>
      </c>
      <c r="F12" s="156">
        <f>F13</f>
        <v>823558</v>
      </c>
      <c r="G12" s="172">
        <f>G13</f>
        <v>876408</v>
      </c>
    </row>
    <row r="13" spans="1:7" ht="22.5" x14ac:dyDescent="0.25">
      <c r="A13" s="182" t="s">
        <v>255</v>
      </c>
      <c r="B13" s="155" t="s">
        <v>249</v>
      </c>
      <c r="C13" s="155" t="s">
        <v>254</v>
      </c>
      <c r="D13" s="155" t="s">
        <v>32</v>
      </c>
      <c r="E13" s="155" t="s">
        <v>283</v>
      </c>
      <c r="F13" s="156">
        <v>823558</v>
      </c>
      <c r="G13" s="172">
        <v>876408</v>
      </c>
    </row>
    <row r="14" spans="1:7" ht="33.75" x14ac:dyDescent="0.25">
      <c r="A14" s="182" t="s">
        <v>31</v>
      </c>
      <c r="B14" s="155" t="s">
        <v>249</v>
      </c>
      <c r="C14" s="155" t="s">
        <v>254</v>
      </c>
      <c r="D14" s="155" t="s">
        <v>30</v>
      </c>
      <c r="E14" s="155" t="s">
        <v>268</v>
      </c>
      <c r="F14" s="156">
        <v>100</v>
      </c>
      <c r="G14" s="172">
        <v>100</v>
      </c>
    </row>
    <row r="15" spans="1:7" x14ac:dyDescent="0.25">
      <c r="A15" s="182" t="s">
        <v>257</v>
      </c>
      <c r="B15" s="155" t="s">
        <v>249</v>
      </c>
      <c r="C15" s="155" t="s">
        <v>254</v>
      </c>
      <c r="D15" s="155" t="s">
        <v>30</v>
      </c>
      <c r="E15" s="155" t="s">
        <v>76</v>
      </c>
      <c r="F15" s="156">
        <v>100</v>
      </c>
      <c r="G15" s="172">
        <v>100</v>
      </c>
    </row>
    <row r="16" spans="1:7" ht="45" x14ac:dyDescent="0.25">
      <c r="A16" s="182" t="s">
        <v>29</v>
      </c>
      <c r="B16" s="155" t="s">
        <v>249</v>
      </c>
      <c r="C16" s="155" t="s">
        <v>258</v>
      </c>
      <c r="D16" s="155" t="s">
        <v>251</v>
      </c>
      <c r="E16" s="155" t="s">
        <v>259</v>
      </c>
      <c r="F16" s="156">
        <v>40100</v>
      </c>
      <c r="G16" s="172">
        <v>40100</v>
      </c>
    </row>
    <row r="17" spans="1:7" x14ac:dyDescent="0.25">
      <c r="A17" s="182" t="s">
        <v>28</v>
      </c>
      <c r="B17" s="155" t="s">
        <v>249</v>
      </c>
      <c r="C17" s="155" t="s">
        <v>258</v>
      </c>
      <c r="D17" s="155" t="s">
        <v>27</v>
      </c>
      <c r="E17" s="155" t="s">
        <v>158</v>
      </c>
      <c r="F17" s="156">
        <v>40100</v>
      </c>
      <c r="G17" s="172">
        <v>40100</v>
      </c>
    </row>
    <row r="18" spans="1:7" x14ac:dyDescent="0.25">
      <c r="A18" s="182" t="s">
        <v>262</v>
      </c>
      <c r="B18" s="155" t="s">
        <v>252</v>
      </c>
      <c r="C18" s="155" t="s">
        <v>250</v>
      </c>
      <c r="D18" s="155" t="s">
        <v>251</v>
      </c>
      <c r="E18" s="155"/>
      <c r="F18" s="156">
        <f>F19</f>
        <v>92700</v>
      </c>
      <c r="G18" s="172">
        <f>G19</f>
        <v>94600</v>
      </c>
    </row>
    <row r="19" spans="1:7" x14ac:dyDescent="0.25">
      <c r="A19" s="182" t="s">
        <v>16</v>
      </c>
      <c r="B19" s="155" t="s">
        <v>252</v>
      </c>
      <c r="C19" s="155" t="s">
        <v>263</v>
      </c>
      <c r="D19" s="155" t="s">
        <v>14</v>
      </c>
      <c r="E19" s="155"/>
      <c r="F19" s="156">
        <f>F20+F21</f>
        <v>92700</v>
      </c>
      <c r="G19" s="172">
        <f>G20+G21</f>
        <v>94600</v>
      </c>
    </row>
    <row r="20" spans="1:7" ht="45" x14ac:dyDescent="0.25">
      <c r="A20" s="182" t="s">
        <v>264</v>
      </c>
      <c r="B20" s="155" t="s">
        <v>252</v>
      </c>
      <c r="C20" s="155" t="s">
        <v>263</v>
      </c>
      <c r="D20" s="155" t="s">
        <v>14</v>
      </c>
      <c r="E20" s="155" t="s">
        <v>283</v>
      </c>
      <c r="F20" s="156">
        <v>90000</v>
      </c>
      <c r="G20" s="172">
        <v>92500</v>
      </c>
    </row>
    <row r="21" spans="1:7" ht="22.5" x14ac:dyDescent="0.25">
      <c r="A21" s="182" t="s">
        <v>265</v>
      </c>
      <c r="B21" s="155" t="s">
        <v>252</v>
      </c>
      <c r="C21" s="155" t="s">
        <v>263</v>
      </c>
      <c r="D21" s="155" t="s">
        <v>14</v>
      </c>
      <c r="E21" s="155" t="s">
        <v>76</v>
      </c>
      <c r="F21" s="156">
        <v>2700</v>
      </c>
      <c r="G21" s="172">
        <v>2100</v>
      </c>
    </row>
    <row r="22" spans="1:7" x14ac:dyDescent="0.25">
      <c r="A22" s="182" t="s">
        <v>273</v>
      </c>
      <c r="B22" s="155" t="s">
        <v>254</v>
      </c>
      <c r="C22" s="155" t="s">
        <v>250</v>
      </c>
      <c r="D22" s="155" t="s">
        <v>251</v>
      </c>
      <c r="E22" s="155"/>
      <c r="F22" s="156">
        <f>F23</f>
        <v>293100</v>
      </c>
      <c r="G22" s="172">
        <f>G23</f>
        <v>301000</v>
      </c>
    </row>
    <row r="23" spans="1:7" x14ac:dyDescent="0.25">
      <c r="A23" s="182" t="s">
        <v>11</v>
      </c>
      <c r="B23" s="155" t="s">
        <v>254</v>
      </c>
      <c r="C23" s="155" t="s">
        <v>267</v>
      </c>
      <c r="D23" s="155" t="s">
        <v>251</v>
      </c>
      <c r="E23" s="155" t="s">
        <v>268</v>
      </c>
      <c r="F23" s="156">
        <f>F24</f>
        <v>293100</v>
      </c>
      <c r="G23" s="172">
        <f>G24</f>
        <v>301000</v>
      </c>
    </row>
    <row r="24" spans="1:7" x14ac:dyDescent="0.25">
      <c r="A24" s="182" t="s">
        <v>198</v>
      </c>
      <c r="B24" s="155" t="s">
        <v>254</v>
      </c>
      <c r="C24" s="155" t="s">
        <v>267</v>
      </c>
      <c r="D24" s="155" t="s">
        <v>274</v>
      </c>
      <c r="E24" s="155" t="s">
        <v>76</v>
      </c>
      <c r="F24" s="156">
        <v>293100</v>
      </c>
      <c r="G24" s="172">
        <v>301000</v>
      </c>
    </row>
    <row r="25" spans="1:7" x14ac:dyDescent="0.25">
      <c r="A25" s="182" t="s">
        <v>284</v>
      </c>
      <c r="B25" s="155" t="s">
        <v>271</v>
      </c>
      <c r="C25" s="155" t="s">
        <v>250</v>
      </c>
      <c r="D25" s="155" t="s">
        <v>251</v>
      </c>
      <c r="E25" s="155" t="s">
        <v>285</v>
      </c>
      <c r="F25" s="156">
        <f>F26</f>
        <v>144400</v>
      </c>
      <c r="G25" s="172">
        <f>G26</f>
        <v>144400</v>
      </c>
    </row>
    <row r="26" spans="1:7" x14ac:dyDescent="0.25">
      <c r="A26" s="182" t="s">
        <v>5</v>
      </c>
      <c r="B26" s="155" t="s">
        <v>271</v>
      </c>
      <c r="C26" s="155" t="s">
        <v>249</v>
      </c>
      <c r="D26" s="155" t="s">
        <v>251</v>
      </c>
      <c r="E26" s="155" t="s">
        <v>286</v>
      </c>
      <c r="F26" s="156">
        <v>144400</v>
      </c>
      <c r="G26" s="172">
        <v>144400</v>
      </c>
    </row>
    <row r="27" spans="1:7" x14ac:dyDescent="0.25">
      <c r="A27" s="185" t="s">
        <v>4</v>
      </c>
      <c r="B27" s="180" t="s">
        <v>271</v>
      </c>
      <c r="C27" s="180" t="s">
        <v>249</v>
      </c>
      <c r="D27" s="159">
        <v>9900000740</v>
      </c>
      <c r="E27" s="180" t="s">
        <v>286</v>
      </c>
      <c r="F27" s="181">
        <v>144400</v>
      </c>
      <c r="G27" s="188">
        <v>144400</v>
      </c>
    </row>
    <row r="28" spans="1:7" x14ac:dyDescent="0.25">
      <c r="A28" s="177" t="s">
        <v>46</v>
      </c>
      <c r="B28" s="195">
        <v>99</v>
      </c>
      <c r="C28" s="195">
        <v>0</v>
      </c>
      <c r="D28" s="196"/>
      <c r="E28" s="196"/>
      <c r="F28" s="197">
        <f>F29</f>
        <v>48665</v>
      </c>
      <c r="G28" s="198">
        <f>G29</f>
        <v>103115</v>
      </c>
    </row>
    <row r="29" spans="1:7" x14ac:dyDescent="0.25">
      <c r="A29" s="177" t="s">
        <v>46</v>
      </c>
      <c r="B29" s="195">
        <v>99</v>
      </c>
      <c r="C29" s="195">
        <v>99</v>
      </c>
      <c r="D29" s="196" t="s">
        <v>47</v>
      </c>
      <c r="E29" s="196" t="s">
        <v>48</v>
      </c>
      <c r="F29" s="197">
        <f>F30</f>
        <v>48665</v>
      </c>
      <c r="G29" s="198">
        <f>G30</f>
        <v>103115</v>
      </c>
    </row>
    <row r="30" spans="1:7" x14ac:dyDescent="0.25">
      <c r="A30" s="177" t="s">
        <v>46</v>
      </c>
      <c r="B30" s="195">
        <v>99</v>
      </c>
      <c r="C30" s="195">
        <v>99</v>
      </c>
      <c r="D30" s="196" t="s">
        <v>47</v>
      </c>
      <c r="E30" s="196" t="s">
        <v>48</v>
      </c>
      <c r="F30" s="197">
        <v>48665</v>
      </c>
      <c r="G30" s="198">
        <v>103115</v>
      </c>
    </row>
    <row r="31" spans="1:7" ht="15.75" thickBot="1" x14ac:dyDescent="0.3">
      <c r="A31" s="199" t="s">
        <v>51</v>
      </c>
      <c r="B31" s="157"/>
      <c r="C31" s="157"/>
      <c r="D31" s="157"/>
      <c r="E31" s="157"/>
      <c r="F31" s="158">
        <f>F9+F18+F22+F25+F28</f>
        <v>2039900</v>
      </c>
      <c r="G31" s="179">
        <f>G9+G18+G22+G25+G28</f>
        <v>2157000</v>
      </c>
    </row>
  </sheetData>
  <mergeCells count="11">
    <mergeCell ref="D6:D7"/>
    <mergeCell ref="E6:E7"/>
    <mergeCell ref="F1:G1"/>
    <mergeCell ref="F2:G2"/>
    <mergeCell ref="C3:G3"/>
    <mergeCell ref="A4:G4"/>
    <mergeCell ref="A6:A7"/>
    <mergeCell ref="F6:F7"/>
    <mergeCell ref="G6:G7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workbookViewId="0">
      <selection activeCell="B6" sqref="B6:F6"/>
    </sheetView>
  </sheetViews>
  <sheetFormatPr defaultRowHeight="15" x14ac:dyDescent="0.25"/>
  <cols>
    <col min="1" max="1" width="28.85546875" customWidth="1"/>
    <col min="2" max="2" width="11.7109375" style="243" customWidth="1"/>
    <col min="6" max="6" width="12.42578125" customWidth="1"/>
  </cols>
  <sheetData>
    <row r="1" spans="1:6" x14ac:dyDescent="0.25">
      <c r="B1" s="84"/>
      <c r="E1" s="302" t="s">
        <v>80</v>
      </c>
      <c r="F1" s="302"/>
    </row>
    <row r="2" spans="1:6" x14ac:dyDescent="0.25">
      <c r="A2" s="21"/>
      <c r="B2" s="84"/>
      <c r="C2" s="22"/>
      <c r="D2" s="22"/>
      <c r="E2" s="302" t="s">
        <v>45</v>
      </c>
      <c r="F2" s="302"/>
    </row>
    <row r="3" spans="1:6" ht="50.25" customHeight="1" x14ac:dyDescent="0.25">
      <c r="A3" s="95"/>
      <c r="B3" s="303" t="s">
        <v>305</v>
      </c>
      <c r="C3" s="303"/>
      <c r="D3" s="303"/>
      <c r="E3" s="303"/>
      <c r="F3" s="303"/>
    </row>
    <row r="4" spans="1:6" ht="57.75" customHeight="1" x14ac:dyDescent="0.25">
      <c r="A4" s="304" t="s">
        <v>190</v>
      </c>
      <c r="B4" s="315"/>
      <c r="C4" s="315"/>
      <c r="D4" s="315"/>
      <c r="E4" s="315"/>
      <c r="F4" s="315"/>
    </row>
    <row r="5" spans="1:6" ht="15.75" thickBot="1" x14ac:dyDescent="0.3">
      <c r="A5" s="161"/>
      <c r="B5" s="237"/>
      <c r="C5" s="234"/>
      <c r="D5" s="234"/>
      <c r="E5" s="161"/>
      <c r="F5" s="161" t="s">
        <v>44</v>
      </c>
    </row>
    <row r="6" spans="1:6" ht="15.75" thickBot="1" x14ac:dyDescent="0.3">
      <c r="A6" s="203"/>
      <c r="B6" s="204" t="s">
        <v>41</v>
      </c>
      <c r="C6" s="283" t="s">
        <v>43</v>
      </c>
      <c r="D6" s="204" t="s">
        <v>42</v>
      </c>
      <c r="E6" s="204" t="s">
        <v>40</v>
      </c>
      <c r="F6" s="205" t="s">
        <v>39</v>
      </c>
    </row>
    <row r="7" spans="1:6" ht="34.5" x14ac:dyDescent="0.25">
      <c r="A7" s="206" t="s">
        <v>33</v>
      </c>
      <c r="B7" s="238" t="s">
        <v>32</v>
      </c>
      <c r="C7" s="228"/>
      <c r="D7" s="229"/>
      <c r="E7" s="207"/>
      <c r="F7" s="208">
        <f>F8</f>
        <v>1515600</v>
      </c>
    </row>
    <row r="8" spans="1:6" ht="34.5" x14ac:dyDescent="0.25">
      <c r="A8" s="209" t="s">
        <v>77</v>
      </c>
      <c r="B8" s="216" t="s">
        <v>32</v>
      </c>
      <c r="C8" s="194"/>
      <c r="D8" s="195"/>
      <c r="E8" s="210">
        <v>120</v>
      </c>
      <c r="F8" s="211">
        <f>F9</f>
        <v>1515600</v>
      </c>
    </row>
    <row r="9" spans="1:6" x14ac:dyDescent="0.25">
      <c r="A9" s="209" t="s">
        <v>38</v>
      </c>
      <c r="B9" s="216" t="s">
        <v>32</v>
      </c>
      <c r="C9" s="194">
        <v>1</v>
      </c>
      <c r="D9" s="195">
        <v>0</v>
      </c>
      <c r="E9" s="210" t="s">
        <v>78</v>
      </c>
      <c r="F9" s="211">
        <f>F10</f>
        <v>1515600</v>
      </c>
    </row>
    <row r="10" spans="1:6" ht="68.25" x14ac:dyDescent="0.25">
      <c r="A10" s="209" t="s">
        <v>34</v>
      </c>
      <c r="B10" s="216" t="s">
        <v>32</v>
      </c>
      <c r="C10" s="194">
        <v>1</v>
      </c>
      <c r="D10" s="195">
        <v>4</v>
      </c>
      <c r="E10" s="210" t="s">
        <v>78</v>
      </c>
      <c r="F10" s="211">
        <v>1515600</v>
      </c>
    </row>
    <row r="11" spans="1:6" ht="23.25" x14ac:dyDescent="0.25">
      <c r="A11" s="206" t="s">
        <v>21</v>
      </c>
      <c r="B11" s="238" t="s">
        <v>20</v>
      </c>
      <c r="C11" s="228"/>
      <c r="D11" s="229"/>
      <c r="E11" s="207"/>
      <c r="F11" s="212">
        <f>F12</f>
        <v>708200</v>
      </c>
    </row>
    <row r="12" spans="1:6" ht="34.5" x14ac:dyDescent="0.25">
      <c r="A12" s="209" t="s">
        <v>77</v>
      </c>
      <c r="B12" s="216" t="s">
        <v>20</v>
      </c>
      <c r="C12" s="194">
        <v>1</v>
      </c>
      <c r="D12" s="195">
        <v>0</v>
      </c>
      <c r="E12" s="210">
        <v>200</v>
      </c>
      <c r="F12" s="213">
        <f>F13</f>
        <v>708200</v>
      </c>
    </row>
    <row r="13" spans="1:6" x14ac:dyDescent="0.25">
      <c r="A13" s="209" t="s">
        <v>38</v>
      </c>
      <c r="B13" s="216" t="s">
        <v>20</v>
      </c>
      <c r="C13" s="194">
        <v>1</v>
      </c>
      <c r="D13" s="195">
        <v>0</v>
      </c>
      <c r="E13" s="210">
        <v>240</v>
      </c>
      <c r="F13" s="213">
        <f>F14</f>
        <v>708200</v>
      </c>
    </row>
    <row r="14" spans="1:6" ht="68.25" x14ac:dyDescent="0.25">
      <c r="A14" s="209" t="s">
        <v>34</v>
      </c>
      <c r="B14" s="216" t="s">
        <v>20</v>
      </c>
      <c r="C14" s="194">
        <v>1</v>
      </c>
      <c r="D14" s="195">
        <v>4</v>
      </c>
      <c r="E14" s="210">
        <v>240</v>
      </c>
      <c r="F14" s="213">
        <v>708200</v>
      </c>
    </row>
    <row r="15" spans="1:6" x14ac:dyDescent="0.25">
      <c r="A15" s="206" t="s">
        <v>25</v>
      </c>
      <c r="B15" s="238" t="s">
        <v>23</v>
      </c>
      <c r="C15" s="228"/>
      <c r="D15" s="229"/>
      <c r="E15" s="207"/>
      <c r="F15" s="212">
        <f>F16</f>
        <v>83700</v>
      </c>
    </row>
    <row r="16" spans="1:6" x14ac:dyDescent="0.25">
      <c r="A16" s="209" t="s">
        <v>24</v>
      </c>
      <c r="B16" s="216" t="s">
        <v>23</v>
      </c>
      <c r="C16" s="194"/>
      <c r="D16" s="195"/>
      <c r="E16" s="210" t="s">
        <v>22</v>
      </c>
      <c r="F16" s="213">
        <f>F17</f>
        <v>83700</v>
      </c>
    </row>
    <row r="17" spans="1:6" x14ac:dyDescent="0.25">
      <c r="A17" s="209" t="s">
        <v>38</v>
      </c>
      <c r="B17" s="216" t="s">
        <v>23</v>
      </c>
      <c r="C17" s="194">
        <v>1</v>
      </c>
      <c r="D17" s="195">
        <v>0</v>
      </c>
      <c r="E17" s="210" t="s">
        <v>22</v>
      </c>
      <c r="F17" s="213">
        <f>F18</f>
        <v>83700</v>
      </c>
    </row>
    <row r="18" spans="1:6" x14ac:dyDescent="0.25">
      <c r="A18" s="209" t="s">
        <v>26</v>
      </c>
      <c r="B18" s="216" t="s">
        <v>23</v>
      </c>
      <c r="C18" s="194">
        <v>1</v>
      </c>
      <c r="D18" s="195">
        <v>11</v>
      </c>
      <c r="E18" s="210" t="s">
        <v>22</v>
      </c>
      <c r="F18" s="213">
        <v>83700</v>
      </c>
    </row>
    <row r="19" spans="1:6" x14ac:dyDescent="0.25">
      <c r="A19" s="184" t="s">
        <v>104</v>
      </c>
      <c r="B19" s="227" t="s">
        <v>202</v>
      </c>
      <c r="C19" s="167" t="s">
        <v>276</v>
      </c>
      <c r="D19" s="166" t="s">
        <v>252</v>
      </c>
      <c r="E19" s="207"/>
      <c r="F19" s="212">
        <f>F20+F21</f>
        <v>847300</v>
      </c>
    </row>
    <row r="20" spans="1:6" ht="78.75" x14ac:dyDescent="0.25">
      <c r="A20" s="185" t="s">
        <v>107</v>
      </c>
      <c r="B20" s="227" t="s">
        <v>202</v>
      </c>
      <c r="C20" s="167" t="s">
        <v>276</v>
      </c>
      <c r="D20" s="166" t="s">
        <v>252</v>
      </c>
      <c r="E20" s="210">
        <v>110</v>
      </c>
      <c r="F20" s="213">
        <v>613300</v>
      </c>
    </row>
    <row r="21" spans="1:6" ht="33.75" x14ac:dyDescent="0.25">
      <c r="A21" s="186" t="s">
        <v>102</v>
      </c>
      <c r="B21" s="227" t="s">
        <v>202</v>
      </c>
      <c r="C21" s="167" t="s">
        <v>276</v>
      </c>
      <c r="D21" s="166" t="s">
        <v>252</v>
      </c>
      <c r="E21" s="214">
        <v>200</v>
      </c>
      <c r="F21" s="215">
        <f>F22</f>
        <v>234000</v>
      </c>
    </row>
    <row r="22" spans="1:6" ht="33.75" x14ac:dyDescent="0.25">
      <c r="A22" s="186" t="s">
        <v>75</v>
      </c>
      <c r="B22" s="227" t="s">
        <v>202</v>
      </c>
      <c r="C22" s="167" t="s">
        <v>276</v>
      </c>
      <c r="D22" s="166" t="s">
        <v>252</v>
      </c>
      <c r="E22" s="210">
        <v>240</v>
      </c>
      <c r="F22" s="213">
        <v>234000</v>
      </c>
    </row>
    <row r="23" spans="1:6" x14ac:dyDescent="0.25">
      <c r="A23" s="206" t="s">
        <v>290</v>
      </c>
      <c r="B23" s="238">
        <v>9900000430</v>
      </c>
      <c r="C23" s="228">
        <v>5</v>
      </c>
      <c r="D23" s="229">
        <v>3</v>
      </c>
      <c r="E23" s="207">
        <v>200</v>
      </c>
      <c r="F23" s="212">
        <f>F24</f>
        <v>126400</v>
      </c>
    </row>
    <row r="24" spans="1:6" ht="34.5" x14ac:dyDescent="0.25">
      <c r="A24" s="209" t="s">
        <v>75</v>
      </c>
      <c r="B24" s="239">
        <v>9900000430</v>
      </c>
      <c r="C24" s="230">
        <v>5</v>
      </c>
      <c r="D24" s="231">
        <v>3</v>
      </c>
      <c r="E24" s="217">
        <v>240</v>
      </c>
      <c r="F24" s="218">
        <v>126400</v>
      </c>
    </row>
    <row r="25" spans="1:6" ht="21" x14ac:dyDescent="0.25">
      <c r="A25" s="200" t="s">
        <v>11</v>
      </c>
      <c r="B25" s="240" t="s">
        <v>274</v>
      </c>
      <c r="C25" s="232" t="s">
        <v>251</v>
      </c>
      <c r="D25" s="233"/>
      <c r="E25" s="201" t="s">
        <v>268</v>
      </c>
      <c r="F25" s="212">
        <f>F26</f>
        <v>308700</v>
      </c>
    </row>
    <row r="26" spans="1:6" x14ac:dyDescent="0.25">
      <c r="A26" s="154" t="s">
        <v>198</v>
      </c>
      <c r="B26" s="227" t="s">
        <v>274</v>
      </c>
      <c r="C26" s="194" t="s">
        <v>254</v>
      </c>
      <c r="D26" s="195">
        <v>9</v>
      </c>
      <c r="E26" s="155" t="s">
        <v>76</v>
      </c>
      <c r="F26" s="218">
        <v>308700</v>
      </c>
    </row>
    <row r="27" spans="1:6" ht="21" x14ac:dyDescent="0.25">
      <c r="A27" s="200" t="s">
        <v>279</v>
      </c>
      <c r="B27" s="240" t="s">
        <v>177</v>
      </c>
      <c r="C27" s="235"/>
      <c r="D27" s="236"/>
      <c r="E27" s="201" t="s">
        <v>268</v>
      </c>
      <c r="F27" s="212">
        <f>F28</f>
        <v>24000</v>
      </c>
    </row>
    <row r="28" spans="1:6" x14ac:dyDescent="0.25">
      <c r="A28" s="186" t="s">
        <v>199</v>
      </c>
      <c r="B28" s="239">
        <v>9900000460</v>
      </c>
      <c r="C28" s="230">
        <v>5</v>
      </c>
      <c r="D28" s="231">
        <v>3</v>
      </c>
      <c r="E28" s="217">
        <v>240</v>
      </c>
      <c r="F28" s="218">
        <v>24000</v>
      </c>
    </row>
    <row r="29" spans="1:6" ht="31.5" x14ac:dyDescent="0.25">
      <c r="A29" s="200" t="s">
        <v>19</v>
      </c>
      <c r="B29" s="241" t="s">
        <v>18</v>
      </c>
      <c r="C29" s="232"/>
      <c r="D29" s="233"/>
      <c r="E29" s="202"/>
      <c r="F29" s="215">
        <f>F30+F32+F35</f>
        <v>915523</v>
      </c>
    </row>
    <row r="30" spans="1:6" ht="23.25" x14ac:dyDescent="0.25">
      <c r="A30" s="209" t="s">
        <v>79</v>
      </c>
      <c r="B30" s="216" t="s">
        <v>18</v>
      </c>
      <c r="C30" s="194">
        <v>8</v>
      </c>
      <c r="D30" s="195">
        <v>0</v>
      </c>
      <c r="E30" s="210">
        <v>110</v>
      </c>
      <c r="F30" s="211">
        <f>F31</f>
        <v>355500</v>
      </c>
    </row>
    <row r="31" spans="1:6" ht="23.25" x14ac:dyDescent="0.25">
      <c r="A31" s="219" t="s">
        <v>79</v>
      </c>
      <c r="B31" s="216" t="s">
        <v>18</v>
      </c>
      <c r="C31" s="230">
        <v>8</v>
      </c>
      <c r="D31" s="231">
        <v>1</v>
      </c>
      <c r="E31" s="217">
        <v>110</v>
      </c>
      <c r="F31" s="211">
        <v>355500</v>
      </c>
    </row>
    <row r="32" spans="1:6" ht="34.5" x14ac:dyDescent="0.25">
      <c r="A32" s="209" t="s">
        <v>291</v>
      </c>
      <c r="B32" s="216" t="s">
        <v>18</v>
      </c>
      <c r="C32" s="194"/>
      <c r="D32" s="195"/>
      <c r="E32" s="210">
        <v>200</v>
      </c>
      <c r="F32" s="211">
        <f>F33</f>
        <v>366423</v>
      </c>
    </row>
    <row r="33" spans="1:6" ht="34.5" x14ac:dyDescent="0.25">
      <c r="A33" s="209" t="s">
        <v>75</v>
      </c>
      <c r="B33" s="216" t="s">
        <v>18</v>
      </c>
      <c r="C33" s="194">
        <v>8</v>
      </c>
      <c r="D33" s="195">
        <v>0</v>
      </c>
      <c r="E33" s="210">
        <v>240</v>
      </c>
      <c r="F33" s="211">
        <f>F34</f>
        <v>366423</v>
      </c>
    </row>
    <row r="34" spans="1:6" ht="34.5" x14ac:dyDescent="0.25">
      <c r="A34" s="209" t="s">
        <v>292</v>
      </c>
      <c r="B34" s="216" t="s">
        <v>18</v>
      </c>
      <c r="C34" s="230">
        <v>8</v>
      </c>
      <c r="D34" s="231">
        <v>1</v>
      </c>
      <c r="E34" s="210">
        <v>240</v>
      </c>
      <c r="F34" s="211">
        <v>366423</v>
      </c>
    </row>
    <row r="35" spans="1:6" ht="23.25" x14ac:dyDescent="0.25">
      <c r="A35" s="219" t="s">
        <v>9</v>
      </c>
      <c r="B35" s="216" t="s">
        <v>18</v>
      </c>
      <c r="C35" s="230">
        <v>8</v>
      </c>
      <c r="D35" s="231">
        <v>0</v>
      </c>
      <c r="E35" s="210">
        <v>850</v>
      </c>
      <c r="F35" s="211">
        <f>F36</f>
        <v>193600</v>
      </c>
    </row>
    <row r="36" spans="1:6" ht="23.25" x14ac:dyDescent="0.25">
      <c r="A36" s="219" t="s">
        <v>9</v>
      </c>
      <c r="B36" s="216" t="s">
        <v>18</v>
      </c>
      <c r="C36" s="230">
        <v>8</v>
      </c>
      <c r="D36" s="231">
        <v>1</v>
      </c>
      <c r="E36" s="210">
        <v>850</v>
      </c>
      <c r="F36" s="211">
        <v>193600</v>
      </c>
    </row>
    <row r="37" spans="1:6" ht="34.5" x14ac:dyDescent="0.25">
      <c r="A37" s="206" t="s">
        <v>139</v>
      </c>
      <c r="B37" s="241">
        <v>9900000610</v>
      </c>
      <c r="C37" s="228"/>
      <c r="D37" s="229"/>
      <c r="E37" s="214"/>
      <c r="F37" s="208">
        <f>F38</f>
        <v>804200</v>
      </c>
    </row>
    <row r="38" spans="1:6" x14ac:dyDescent="0.25">
      <c r="A38" s="219" t="s">
        <v>293</v>
      </c>
      <c r="B38" s="216">
        <v>9900000610</v>
      </c>
      <c r="C38" s="230">
        <v>8</v>
      </c>
      <c r="D38" s="231">
        <v>0</v>
      </c>
      <c r="E38" s="210">
        <v>540</v>
      </c>
      <c r="F38" s="211">
        <f>F39</f>
        <v>804200</v>
      </c>
    </row>
    <row r="39" spans="1:6" x14ac:dyDescent="0.25">
      <c r="A39" s="219" t="s">
        <v>293</v>
      </c>
      <c r="B39" s="216">
        <v>9900000610</v>
      </c>
      <c r="C39" s="230">
        <v>8</v>
      </c>
      <c r="D39" s="231">
        <v>1</v>
      </c>
      <c r="E39" s="210">
        <v>540</v>
      </c>
      <c r="F39" s="211">
        <v>804200</v>
      </c>
    </row>
    <row r="40" spans="1:6" ht="23.25" x14ac:dyDescent="0.25">
      <c r="A40" s="206" t="s">
        <v>4</v>
      </c>
      <c r="B40" s="238">
        <v>9900000740</v>
      </c>
      <c r="C40" s="228"/>
      <c r="D40" s="229"/>
      <c r="E40" s="207"/>
      <c r="F40" s="212">
        <f>F41</f>
        <v>144400</v>
      </c>
    </row>
    <row r="41" spans="1:6" ht="22.5" x14ac:dyDescent="0.25">
      <c r="A41" s="220" t="s">
        <v>108</v>
      </c>
      <c r="B41" s="216">
        <v>9900000740</v>
      </c>
      <c r="C41" s="194"/>
      <c r="D41" s="195"/>
      <c r="E41" s="210">
        <v>310</v>
      </c>
      <c r="F41" s="218">
        <f>F42</f>
        <v>144400</v>
      </c>
    </row>
    <row r="42" spans="1:6" x14ac:dyDescent="0.25">
      <c r="A42" s="221" t="s">
        <v>6</v>
      </c>
      <c r="B42" s="239">
        <v>9900000740</v>
      </c>
      <c r="C42" s="194">
        <v>10</v>
      </c>
      <c r="D42" s="195">
        <v>0</v>
      </c>
      <c r="E42" s="210">
        <v>310</v>
      </c>
      <c r="F42" s="218">
        <v>144400</v>
      </c>
    </row>
    <row r="43" spans="1:6" x14ac:dyDescent="0.25">
      <c r="A43" s="221" t="s">
        <v>5</v>
      </c>
      <c r="B43" s="239">
        <v>9900000740</v>
      </c>
      <c r="C43" s="194">
        <v>10</v>
      </c>
      <c r="D43" s="195">
        <v>1</v>
      </c>
      <c r="E43" s="210">
        <v>310</v>
      </c>
      <c r="F43" s="218">
        <v>144400</v>
      </c>
    </row>
    <row r="44" spans="1:6" x14ac:dyDescent="0.25">
      <c r="A44" s="206" t="s">
        <v>36</v>
      </c>
      <c r="B44" s="238" t="s">
        <v>35</v>
      </c>
      <c r="C44" s="228"/>
      <c r="D44" s="229"/>
      <c r="E44" s="207"/>
      <c r="F44" s="212">
        <v>597277</v>
      </c>
    </row>
    <row r="45" spans="1:6" ht="34.5" x14ac:dyDescent="0.25">
      <c r="A45" s="209" t="s">
        <v>77</v>
      </c>
      <c r="B45" s="216" t="s">
        <v>35</v>
      </c>
      <c r="C45" s="194"/>
      <c r="D45" s="195"/>
      <c r="E45" s="210" t="s">
        <v>78</v>
      </c>
      <c r="F45" s="218">
        <v>597277</v>
      </c>
    </row>
    <row r="46" spans="1:6" x14ac:dyDescent="0.25">
      <c r="A46" s="209" t="s">
        <v>38</v>
      </c>
      <c r="B46" s="216" t="s">
        <v>35</v>
      </c>
      <c r="C46" s="194">
        <v>1</v>
      </c>
      <c r="D46" s="195">
        <v>0</v>
      </c>
      <c r="E46" s="210" t="s">
        <v>78</v>
      </c>
      <c r="F46" s="218">
        <v>597277</v>
      </c>
    </row>
    <row r="47" spans="1:6" ht="45.75" x14ac:dyDescent="0.25">
      <c r="A47" s="209" t="s">
        <v>37</v>
      </c>
      <c r="B47" s="216" t="s">
        <v>35</v>
      </c>
      <c r="C47" s="194">
        <v>1</v>
      </c>
      <c r="D47" s="195">
        <v>2</v>
      </c>
      <c r="E47" s="210" t="s">
        <v>78</v>
      </c>
      <c r="F47" s="218">
        <v>597277</v>
      </c>
    </row>
    <row r="48" spans="1:6" x14ac:dyDescent="0.25">
      <c r="A48" s="206" t="s">
        <v>28</v>
      </c>
      <c r="B48" s="238" t="s">
        <v>27</v>
      </c>
      <c r="C48" s="228"/>
      <c r="D48" s="229"/>
      <c r="E48" s="207"/>
      <c r="F48" s="212">
        <v>40100</v>
      </c>
    </row>
    <row r="49" spans="1:6" x14ac:dyDescent="0.25">
      <c r="A49" s="222" t="s">
        <v>103</v>
      </c>
      <c r="B49" s="216" t="s">
        <v>27</v>
      </c>
      <c r="C49" s="194"/>
      <c r="D49" s="195"/>
      <c r="E49" s="210">
        <v>540</v>
      </c>
      <c r="F49" s="213">
        <v>40100</v>
      </c>
    </row>
    <row r="50" spans="1:6" x14ac:dyDescent="0.25">
      <c r="A50" s="209" t="s">
        <v>38</v>
      </c>
      <c r="B50" s="216" t="s">
        <v>27</v>
      </c>
      <c r="C50" s="194">
        <v>1</v>
      </c>
      <c r="D50" s="195">
        <v>0</v>
      </c>
      <c r="E50" s="210">
        <v>540</v>
      </c>
      <c r="F50" s="213">
        <v>40100</v>
      </c>
    </row>
    <row r="51" spans="1:6" ht="45.75" x14ac:dyDescent="0.25">
      <c r="A51" s="209" t="s">
        <v>29</v>
      </c>
      <c r="B51" s="216" t="s">
        <v>27</v>
      </c>
      <c r="C51" s="194">
        <v>1</v>
      </c>
      <c r="D51" s="195">
        <v>6</v>
      </c>
      <c r="E51" s="210">
        <v>540</v>
      </c>
      <c r="F51" s="213">
        <v>40100</v>
      </c>
    </row>
    <row r="52" spans="1:6" ht="45.75" x14ac:dyDescent="0.25">
      <c r="A52" s="206" t="s">
        <v>15</v>
      </c>
      <c r="B52" s="238" t="s">
        <v>14</v>
      </c>
      <c r="C52" s="228"/>
      <c r="D52" s="229"/>
      <c r="E52" s="207"/>
      <c r="F52" s="212">
        <v>92700</v>
      </c>
    </row>
    <row r="53" spans="1:6" ht="34.5" x14ac:dyDescent="0.25">
      <c r="A53" s="209" t="s">
        <v>77</v>
      </c>
      <c r="B53" s="216" t="s">
        <v>14</v>
      </c>
      <c r="C53" s="194"/>
      <c r="D53" s="195"/>
      <c r="E53" s="210">
        <v>120</v>
      </c>
      <c r="F53" s="218">
        <f>F54</f>
        <v>92700</v>
      </c>
    </row>
    <row r="54" spans="1:6" x14ac:dyDescent="0.25">
      <c r="A54" s="209" t="s">
        <v>17</v>
      </c>
      <c r="B54" s="216" t="s">
        <v>14</v>
      </c>
      <c r="C54" s="194">
        <v>2</v>
      </c>
      <c r="D54" s="195">
        <v>0</v>
      </c>
      <c r="E54" s="210">
        <v>120</v>
      </c>
      <c r="F54" s="218">
        <f>F56+F55</f>
        <v>92700</v>
      </c>
    </row>
    <row r="55" spans="1:6" ht="23.25" x14ac:dyDescent="0.25">
      <c r="A55" s="209" t="s">
        <v>16</v>
      </c>
      <c r="B55" s="216" t="s">
        <v>14</v>
      </c>
      <c r="C55" s="194">
        <v>2</v>
      </c>
      <c r="D55" s="195">
        <v>3</v>
      </c>
      <c r="E55" s="210">
        <v>120</v>
      </c>
      <c r="F55" s="218">
        <v>90000</v>
      </c>
    </row>
    <row r="56" spans="1:6" ht="34.5" x14ac:dyDescent="0.25">
      <c r="A56" s="209" t="s">
        <v>75</v>
      </c>
      <c r="B56" s="216" t="s">
        <v>14</v>
      </c>
      <c r="C56" s="194"/>
      <c r="D56" s="195"/>
      <c r="E56" s="210">
        <v>240</v>
      </c>
      <c r="F56" s="213">
        <v>2700</v>
      </c>
    </row>
    <row r="57" spans="1:6" x14ac:dyDescent="0.25">
      <c r="A57" s="209" t="s">
        <v>17</v>
      </c>
      <c r="B57" s="216" t="s">
        <v>14</v>
      </c>
      <c r="C57" s="194">
        <v>2</v>
      </c>
      <c r="D57" s="195">
        <v>0</v>
      </c>
      <c r="E57" s="210" t="s">
        <v>76</v>
      </c>
      <c r="F57" s="213">
        <v>2100</v>
      </c>
    </row>
    <row r="58" spans="1:6" ht="45.75" x14ac:dyDescent="0.25">
      <c r="A58" s="206" t="s">
        <v>31</v>
      </c>
      <c r="B58" s="238" t="s">
        <v>30</v>
      </c>
      <c r="C58" s="228"/>
      <c r="D58" s="229"/>
      <c r="E58" s="207"/>
      <c r="F58" s="212">
        <v>100</v>
      </c>
    </row>
    <row r="59" spans="1:6" ht="34.5" x14ac:dyDescent="0.25">
      <c r="A59" s="209" t="s">
        <v>75</v>
      </c>
      <c r="B59" s="216" t="s">
        <v>30</v>
      </c>
      <c r="C59" s="194"/>
      <c r="D59" s="195"/>
      <c r="E59" s="210">
        <v>240</v>
      </c>
      <c r="F59" s="213">
        <v>100</v>
      </c>
    </row>
    <row r="60" spans="1:6" x14ac:dyDescent="0.25">
      <c r="A60" s="209" t="s">
        <v>38</v>
      </c>
      <c r="B60" s="216" t="s">
        <v>30</v>
      </c>
      <c r="C60" s="194">
        <v>1</v>
      </c>
      <c r="D60" s="195">
        <v>0</v>
      </c>
      <c r="E60" s="210">
        <v>240</v>
      </c>
      <c r="F60" s="213">
        <v>100</v>
      </c>
    </row>
    <row r="61" spans="1:6" ht="68.25" x14ac:dyDescent="0.25">
      <c r="A61" s="209" t="s">
        <v>34</v>
      </c>
      <c r="B61" s="216" t="s">
        <v>30</v>
      </c>
      <c r="C61" s="194">
        <v>1</v>
      </c>
      <c r="D61" s="195">
        <v>4</v>
      </c>
      <c r="E61" s="210">
        <v>240</v>
      </c>
      <c r="F61" s="213">
        <v>100</v>
      </c>
    </row>
    <row r="62" spans="1:6" ht="15.75" thickBot="1" x14ac:dyDescent="0.3">
      <c r="A62" s="223" t="s">
        <v>0</v>
      </c>
      <c r="B62" s="242"/>
      <c r="C62" s="225"/>
      <c r="D62" s="225"/>
      <c r="E62" s="226"/>
      <c r="F62" s="224">
        <f>F58+F52+F48+F44+F40+F37+F29+F27+F25+F23+F19+F15+F11+F7</f>
        <v>6208200</v>
      </c>
    </row>
  </sheetData>
  <mergeCells count="4">
    <mergeCell ref="E1:F1"/>
    <mergeCell ref="E2:F2"/>
    <mergeCell ref="B3:F3"/>
    <mergeCell ref="A4:F4"/>
  </mergeCells>
  <pageMargins left="0.70866141732283472" right="0.70866141732283472" top="0.74803149606299213" bottom="0.74803149606299213" header="0.31496062992125984" footer="0.31496062992125984"/>
  <pageSetup paperSize="9" scale="4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H3" sqref="H3"/>
    </sheetView>
  </sheetViews>
  <sheetFormatPr defaultRowHeight="15" x14ac:dyDescent="0.25"/>
  <cols>
    <col min="1" max="1" width="25.28515625" customWidth="1"/>
    <col min="4" max="4" width="9.5703125" bestFit="1" customWidth="1"/>
    <col min="6" max="6" width="12" customWidth="1"/>
    <col min="7" max="7" width="11.42578125" customWidth="1"/>
  </cols>
  <sheetData>
    <row r="1" spans="1:7" x14ac:dyDescent="0.25">
      <c r="B1" s="84"/>
      <c r="F1" s="302" t="s">
        <v>80</v>
      </c>
      <c r="G1" s="302"/>
    </row>
    <row r="2" spans="1:7" x14ac:dyDescent="0.25">
      <c r="B2" s="85"/>
      <c r="C2" s="22"/>
      <c r="D2" s="22"/>
      <c r="E2" s="22"/>
      <c r="F2" s="302" t="s">
        <v>81</v>
      </c>
      <c r="G2" s="302"/>
    </row>
    <row r="3" spans="1:7" ht="49.5" customHeight="1" x14ac:dyDescent="0.25">
      <c r="B3" s="86"/>
      <c r="C3" s="322" t="s">
        <v>306</v>
      </c>
      <c r="D3" s="322"/>
      <c r="E3" s="322"/>
      <c r="F3" s="322"/>
      <c r="G3" s="322"/>
    </row>
    <row r="4" spans="1:7" ht="60" customHeight="1" x14ac:dyDescent="0.25">
      <c r="A4" s="304" t="s">
        <v>201</v>
      </c>
      <c r="B4" s="323"/>
      <c r="C4" s="323"/>
      <c r="D4" s="323"/>
      <c r="E4" s="323"/>
      <c r="F4" s="323"/>
      <c r="G4" s="323"/>
    </row>
    <row r="5" spans="1:7" ht="15.75" thickBot="1" x14ac:dyDescent="0.3"/>
    <row r="6" spans="1:7" x14ac:dyDescent="0.25">
      <c r="A6" s="316" t="s">
        <v>242</v>
      </c>
      <c r="B6" s="320" t="s">
        <v>43</v>
      </c>
      <c r="C6" s="330" t="s">
        <v>42</v>
      </c>
      <c r="D6" s="326" t="s">
        <v>41</v>
      </c>
      <c r="E6" s="328" t="s">
        <v>40</v>
      </c>
      <c r="F6" s="324" t="s">
        <v>287</v>
      </c>
      <c r="G6" s="324" t="s">
        <v>288</v>
      </c>
    </row>
    <row r="7" spans="1:7" ht="15.75" thickBot="1" x14ac:dyDescent="0.3">
      <c r="A7" s="317"/>
      <c r="B7" s="321"/>
      <c r="C7" s="331"/>
      <c r="D7" s="327"/>
      <c r="E7" s="329"/>
      <c r="F7" s="325"/>
      <c r="G7" s="325"/>
    </row>
    <row r="8" spans="1:7" ht="15.75" thickBot="1" x14ac:dyDescent="0.3">
      <c r="A8" s="246">
        <v>1</v>
      </c>
      <c r="B8" s="246">
        <v>3</v>
      </c>
      <c r="C8" s="247" t="s">
        <v>244</v>
      </c>
      <c r="D8" s="247" t="s">
        <v>245</v>
      </c>
      <c r="E8" s="247" t="s">
        <v>246</v>
      </c>
      <c r="F8" s="247" t="s">
        <v>247</v>
      </c>
      <c r="G8" s="247" t="s">
        <v>289</v>
      </c>
    </row>
    <row r="9" spans="1:7" ht="22.5" x14ac:dyDescent="0.25">
      <c r="A9" s="248" t="s">
        <v>248</v>
      </c>
      <c r="B9" s="249" t="s">
        <v>249</v>
      </c>
      <c r="C9" s="249" t="s">
        <v>250</v>
      </c>
      <c r="D9" s="249" t="s">
        <v>251</v>
      </c>
      <c r="E9" s="249" t="s">
        <v>57</v>
      </c>
      <c r="F9" s="250">
        <f>F10+F12+F14+F16</f>
        <v>1461035</v>
      </c>
      <c r="G9" s="251">
        <f>G10+G12+G14+G16</f>
        <v>1513885</v>
      </c>
    </row>
    <row r="10" spans="1:7" ht="45" x14ac:dyDescent="0.25">
      <c r="A10" s="182" t="s">
        <v>37</v>
      </c>
      <c r="B10" s="155" t="s">
        <v>249</v>
      </c>
      <c r="C10" s="155" t="s">
        <v>252</v>
      </c>
      <c r="D10" s="155" t="s">
        <v>251</v>
      </c>
      <c r="E10" s="155" t="s">
        <v>283</v>
      </c>
      <c r="F10" s="156">
        <v>597277</v>
      </c>
      <c r="G10" s="172">
        <v>597277</v>
      </c>
    </row>
    <row r="11" spans="1:7" ht="22.5" x14ac:dyDescent="0.25">
      <c r="A11" s="182" t="s">
        <v>253</v>
      </c>
      <c r="B11" s="155" t="s">
        <v>249</v>
      </c>
      <c r="C11" s="155" t="s">
        <v>252</v>
      </c>
      <c r="D11" s="155" t="s">
        <v>35</v>
      </c>
      <c r="E11" s="155" t="s">
        <v>283</v>
      </c>
      <c r="F11" s="156">
        <v>597277</v>
      </c>
      <c r="G11" s="172">
        <v>597277</v>
      </c>
    </row>
    <row r="12" spans="1:7" ht="67.5" x14ac:dyDescent="0.25">
      <c r="A12" s="182" t="s">
        <v>34</v>
      </c>
      <c r="B12" s="155" t="s">
        <v>249</v>
      </c>
      <c r="C12" s="155" t="s">
        <v>254</v>
      </c>
      <c r="D12" s="155" t="s">
        <v>251</v>
      </c>
      <c r="E12" s="155" t="s">
        <v>57</v>
      </c>
      <c r="F12" s="156">
        <f>F13</f>
        <v>823558</v>
      </c>
      <c r="G12" s="172">
        <f>G13</f>
        <v>876408</v>
      </c>
    </row>
    <row r="13" spans="1:7" ht="33.75" x14ac:dyDescent="0.25">
      <c r="A13" s="182" t="s">
        <v>255</v>
      </c>
      <c r="B13" s="155" t="s">
        <v>249</v>
      </c>
      <c r="C13" s="155" t="s">
        <v>254</v>
      </c>
      <c r="D13" s="155" t="s">
        <v>32</v>
      </c>
      <c r="E13" s="155" t="s">
        <v>283</v>
      </c>
      <c r="F13" s="156">
        <v>823558</v>
      </c>
      <c r="G13" s="172">
        <v>876408</v>
      </c>
    </row>
    <row r="14" spans="1:7" ht="45" x14ac:dyDescent="0.25">
      <c r="A14" s="182" t="s">
        <v>31</v>
      </c>
      <c r="B14" s="155" t="s">
        <v>249</v>
      </c>
      <c r="C14" s="155" t="s">
        <v>254</v>
      </c>
      <c r="D14" s="155" t="s">
        <v>30</v>
      </c>
      <c r="E14" s="155" t="s">
        <v>268</v>
      </c>
      <c r="F14" s="156">
        <v>100</v>
      </c>
      <c r="G14" s="172">
        <v>100</v>
      </c>
    </row>
    <row r="15" spans="1:7" ht="22.5" x14ac:dyDescent="0.25">
      <c r="A15" s="182" t="s">
        <v>257</v>
      </c>
      <c r="B15" s="155" t="s">
        <v>249</v>
      </c>
      <c r="C15" s="155" t="s">
        <v>254</v>
      </c>
      <c r="D15" s="155" t="s">
        <v>30</v>
      </c>
      <c r="E15" s="155" t="s">
        <v>76</v>
      </c>
      <c r="F15" s="156">
        <v>100</v>
      </c>
      <c r="G15" s="172">
        <v>100</v>
      </c>
    </row>
    <row r="16" spans="1:7" ht="56.25" x14ac:dyDescent="0.25">
      <c r="A16" s="182" t="s">
        <v>29</v>
      </c>
      <c r="B16" s="155" t="s">
        <v>249</v>
      </c>
      <c r="C16" s="155" t="s">
        <v>258</v>
      </c>
      <c r="D16" s="155" t="s">
        <v>251</v>
      </c>
      <c r="E16" s="155" t="s">
        <v>259</v>
      </c>
      <c r="F16" s="156">
        <v>40100</v>
      </c>
      <c r="G16" s="172">
        <v>40100</v>
      </c>
    </row>
    <row r="17" spans="1:7" x14ac:dyDescent="0.25">
      <c r="A17" s="182" t="s">
        <v>28</v>
      </c>
      <c r="B17" s="155" t="s">
        <v>249</v>
      </c>
      <c r="C17" s="155" t="s">
        <v>258</v>
      </c>
      <c r="D17" s="155" t="s">
        <v>27</v>
      </c>
      <c r="E17" s="155" t="s">
        <v>158</v>
      </c>
      <c r="F17" s="156">
        <v>40100</v>
      </c>
      <c r="G17" s="172">
        <v>40100</v>
      </c>
    </row>
    <row r="18" spans="1:7" x14ac:dyDescent="0.25">
      <c r="A18" s="182" t="s">
        <v>262</v>
      </c>
      <c r="B18" s="155" t="s">
        <v>252</v>
      </c>
      <c r="C18" s="155" t="s">
        <v>250</v>
      </c>
      <c r="D18" s="155" t="s">
        <v>251</v>
      </c>
      <c r="E18" s="155"/>
      <c r="F18" s="156">
        <v>92700</v>
      </c>
      <c r="G18" s="172">
        <v>94600</v>
      </c>
    </row>
    <row r="19" spans="1:7" ht="22.5" x14ac:dyDescent="0.25">
      <c r="A19" s="182" t="s">
        <v>16</v>
      </c>
      <c r="B19" s="155" t="s">
        <v>252</v>
      </c>
      <c r="C19" s="155" t="s">
        <v>263</v>
      </c>
      <c r="D19" s="155" t="s">
        <v>14</v>
      </c>
      <c r="E19" s="155"/>
      <c r="F19" s="156">
        <v>92700</v>
      </c>
      <c r="G19" s="172">
        <v>94600</v>
      </c>
    </row>
    <row r="20" spans="1:7" ht="56.25" x14ac:dyDescent="0.25">
      <c r="A20" s="182" t="s">
        <v>264</v>
      </c>
      <c r="B20" s="155" t="s">
        <v>252</v>
      </c>
      <c r="C20" s="155" t="s">
        <v>263</v>
      </c>
      <c r="D20" s="155" t="s">
        <v>14</v>
      </c>
      <c r="E20" s="155" t="s">
        <v>283</v>
      </c>
      <c r="F20" s="156">
        <v>90000</v>
      </c>
      <c r="G20" s="172">
        <v>92500</v>
      </c>
    </row>
    <row r="21" spans="1:7" ht="33.75" x14ac:dyDescent="0.25">
      <c r="A21" s="182" t="s">
        <v>265</v>
      </c>
      <c r="B21" s="155" t="s">
        <v>252</v>
      </c>
      <c r="C21" s="155" t="s">
        <v>263</v>
      </c>
      <c r="D21" s="155" t="s">
        <v>14</v>
      </c>
      <c r="E21" s="155" t="s">
        <v>76</v>
      </c>
      <c r="F21" s="156">
        <v>2700</v>
      </c>
      <c r="G21" s="172">
        <v>2100</v>
      </c>
    </row>
    <row r="22" spans="1:7" x14ac:dyDescent="0.25">
      <c r="A22" s="182" t="s">
        <v>273</v>
      </c>
      <c r="B22" s="155" t="s">
        <v>254</v>
      </c>
      <c r="C22" s="155" t="s">
        <v>250</v>
      </c>
      <c r="D22" s="155" t="s">
        <v>251</v>
      </c>
      <c r="E22" s="155"/>
      <c r="F22" s="156">
        <f>F23</f>
        <v>293100</v>
      </c>
      <c r="G22" s="172">
        <f>G23</f>
        <v>301000</v>
      </c>
    </row>
    <row r="23" spans="1:7" ht="22.5" x14ac:dyDescent="0.25">
      <c r="A23" s="182" t="s">
        <v>11</v>
      </c>
      <c r="B23" s="155" t="s">
        <v>254</v>
      </c>
      <c r="C23" s="155" t="s">
        <v>267</v>
      </c>
      <c r="D23" s="155" t="s">
        <v>251</v>
      </c>
      <c r="E23" s="155" t="s">
        <v>268</v>
      </c>
      <c r="F23" s="156">
        <f>F24</f>
        <v>293100</v>
      </c>
      <c r="G23" s="172">
        <f>G24</f>
        <v>301000</v>
      </c>
    </row>
    <row r="24" spans="1:7" x14ac:dyDescent="0.25">
      <c r="A24" s="154" t="s">
        <v>198</v>
      </c>
      <c r="B24" s="155" t="s">
        <v>254</v>
      </c>
      <c r="C24" s="155" t="s">
        <v>267</v>
      </c>
      <c r="D24" s="155" t="s">
        <v>274</v>
      </c>
      <c r="E24" s="170" t="s">
        <v>76</v>
      </c>
      <c r="F24" s="171">
        <v>293100</v>
      </c>
      <c r="G24" s="172">
        <v>301000</v>
      </c>
    </row>
    <row r="25" spans="1:7" x14ac:dyDescent="0.25">
      <c r="A25" s="154" t="s">
        <v>284</v>
      </c>
      <c r="B25" s="155" t="s">
        <v>271</v>
      </c>
      <c r="C25" s="155" t="s">
        <v>250</v>
      </c>
      <c r="D25" s="155" t="s">
        <v>251</v>
      </c>
      <c r="E25" s="170" t="s">
        <v>285</v>
      </c>
      <c r="F25" s="171">
        <f>F26</f>
        <v>144400</v>
      </c>
      <c r="G25" s="172">
        <f>G26</f>
        <v>144400</v>
      </c>
    </row>
    <row r="26" spans="1:7" x14ac:dyDescent="0.25">
      <c r="A26" s="154" t="s">
        <v>5</v>
      </c>
      <c r="B26" s="155" t="s">
        <v>271</v>
      </c>
      <c r="C26" s="155" t="s">
        <v>249</v>
      </c>
      <c r="D26" s="155" t="s">
        <v>251</v>
      </c>
      <c r="E26" s="170" t="s">
        <v>286</v>
      </c>
      <c r="F26" s="171">
        <f>F27</f>
        <v>144400</v>
      </c>
      <c r="G26" s="172">
        <f>G27</f>
        <v>144400</v>
      </c>
    </row>
    <row r="27" spans="1:7" ht="22.5" x14ac:dyDescent="0.25">
      <c r="A27" s="169" t="s">
        <v>4</v>
      </c>
      <c r="B27" s="180" t="s">
        <v>271</v>
      </c>
      <c r="C27" s="180" t="s">
        <v>249</v>
      </c>
      <c r="D27" s="159">
        <v>9900000740</v>
      </c>
      <c r="E27" s="180" t="s">
        <v>286</v>
      </c>
      <c r="F27" s="181">
        <v>144400</v>
      </c>
      <c r="G27" s="244">
        <v>144400</v>
      </c>
    </row>
    <row r="28" spans="1:7" x14ac:dyDescent="0.25">
      <c r="A28" s="177" t="s">
        <v>46</v>
      </c>
      <c r="B28" s="194">
        <v>99</v>
      </c>
      <c r="C28" s="194">
        <v>0</v>
      </c>
      <c r="D28" s="173"/>
      <c r="E28" s="174"/>
      <c r="F28" s="175">
        <f>F29</f>
        <v>48665</v>
      </c>
      <c r="G28" s="252">
        <f>G29</f>
        <v>103115</v>
      </c>
    </row>
    <row r="29" spans="1:7" x14ac:dyDescent="0.25">
      <c r="A29" s="177" t="s">
        <v>46</v>
      </c>
      <c r="B29" s="194">
        <v>99</v>
      </c>
      <c r="C29" s="194">
        <v>99</v>
      </c>
      <c r="D29" s="173" t="s">
        <v>47</v>
      </c>
      <c r="E29" s="174" t="s">
        <v>48</v>
      </c>
      <c r="F29" s="175">
        <f>F30</f>
        <v>48665</v>
      </c>
      <c r="G29" s="252">
        <f>G30</f>
        <v>103115</v>
      </c>
    </row>
    <row r="30" spans="1:7" x14ac:dyDescent="0.25">
      <c r="A30" s="177" t="s">
        <v>46</v>
      </c>
      <c r="B30" s="194">
        <v>99</v>
      </c>
      <c r="C30" s="194">
        <v>99</v>
      </c>
      <c r="D30" s="173" t="s">
        <v>47</v>
      </c>
      <c r="E30" s="174" t="s">
        <v>48</v>
      </c>
      <c r="F30" s="175">
        <v>48665</v>
      </c>
      <c r="G30" s="176">
        <v>103115</v>
      </c>
    </row>
    <row r="31" spans="1:7" ht="15.75" thickBot="1" x14ac:dyDescent="0.3">
      <c r="A31" s="178" t="s">
        <v>51</v>
      </c>
      <c r="B31" s="157"/>
      <c r="C31" s="157"/>
      <c r="D31" s="157"/>
      <c r="E31" s="157"/>
      <c r="F31" s="158">
        <f>F9+F18+F22+F25+F28</f>
        <v>2039900</v>
      </c>
      <c r="G31" s="179">
        <f>G9+G18+G22+G25+G28</f>
        <v>2157000</v>
      </c>
    </row>
  </sheetData>
  <mergeCells count="11">
    <mergeCell ref="B6:B7"/>
    <mergeCell ref="F1:G1"/>
    <mergeCell ref="F2:G2"/>
    <mergeCell ref="C3:G3"/>
    <mergeCell ref="A4:G4"/>
    <mergeCell ref="A6:A7"/>
    <mergeCell ref="F6:F7"/>
    <mergeCell ref="G6:G7"/>
    <mergeCell ref="D6:D7"/>
    <mergeCell ref="E6:E7"/>
    <mergeCell ref="C6:C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13" workbookViewId="0">
      <selection activeCell="H11" sqref="H11"/>
    </sheetView>
  </sheetViews>
  <sheetFormatPr defaultRowHeight="15" x14ac:dyDescent="0.25"/>
  <cols>
    <col min="1" max="1" width="35.42578125" customWidth="1"/>
    <col min="2" max="2" width="8.85546875" customWidth="1"/>
    <col min="5" max="5" width="13.85546875" customWidth="1"/>
    <col min="7" max="7" width="13.85546875" customWidth="1"/>
    <col min="8" max="8" width="24.42578125" customWidth="1"/>
  </cols>
  <sheetData>
    <row r="1" spans="1:8" x14ac:dyDescent="0.25">
      <c r="A1" s="4"/>
      <c r="B1" s="4"/>
      <c r="C1" s="4"/>
      <c r="D1" s="4"/>
      <c r="E1" s="4"/>
      <c r="F1" s="4"/>
      <c r="G1" s="162" t="s">
        <v>82</v>
      </c>
      <c r="H1" s="162"/>
    </row>
    <row r="2" spans="1:8" x14ac:dyDescent="0.25">
      <c r="A2" s="253"/>
      <c r="B2" s="253"/>
      <c r="C2" s="253"/>
      <c r="D2" s="253"/>
      <c r="E2" s="253"/>
      <c r="F2" s="253"/>
      <c r="G2" s="162" t="s">
        <v>45</v>
      </c>
      <c r="H2" s="162"/>
    </row>
    <row r="3" spans="1:8" ht="48.75" customHeight="1" x14ac:dyDescent="0.25">
      <c r="A3" s="253"/>
      <c r="B3" s="253"/>
      <c r="C3" s="253"/>
      <c r="D3" s="303" t="s">
        <v>305</v>
      </c>
      <c r="E3" s="303"/>
      <c r="F3" s="303"/>
      <c r="G3" s="303"/>
      <c r="H3" s="163"/>
    </row>
    <row r="4" spans="1:8" ht="24.75" customHeight="1" x14ac:dyDescent="0.25">
      <c r="A4" s="334" t="s">
        <v>191</v>
      </c>
      <c r="B4" s="334"/>
      <c r="C4" s="335"/>
      <c r="D4" s="335"/>
      <c r="E4" s="335"/>
      <c r="F4" s="335"/>
      <c r="G4" s="335"/>
      <c r="H4" s="335"/>
    </row>
    <row r="5" spans="1:8" ht="20.25" customHeight="1" thickBot="1" x14ac:dyDescent="0.3">
      <c r="A5" s="164"/>
      <c r="B5" s="164"/>
      <c r="C5" s="165"/>
      <c r="D5" s="165"/>
      <c r="E5" s="165"/>
      <c r="F5" s="165"/>
      <c r="G5" s="165"/>
      <c r="H5" s="165"/>
    </row>
    <row r="6" spans="1:8" ht="15.75" customHeight="1" thickBot="1" x14ac:dyDescent="0.3">
      <c r="A6" s="336" t="s">
        <v>242</v>
      </c>
      <c r="B6" s="332" t="s">
        <v>294</v>
      </c>
      <c r="C6" s="333"/>
      <c r="D6" s="333"/>
      <c r="E6" s="333"/>
      <c r="F6" s="257"/>
      <c r="G6" s="338" t="s">
        <v>243</v>
      </c>
    </row>
    <row r="7" spans="1:8" ht="15.75" thickBot="1" x14ac:dyDescent="0.3">
      <c r="A7" s="337"/>
      <c r="B7" s="258" t="s">
        <v>50</v>
      </c>
      <c r="C7" s="258" t="s">
        <v>43</v>
      </c>
      <c r="D7" s="259" t="s">
        <v>42</v>
      </c>
      <c r="E7" s="259" t="s">
        <v>41</v>
      </c>
      <c r="F7" s="259"/>
      <c r="G7" s="339"/>
    </row>
    <row r="8" spans="1:8" ht="15.75" thickBot="1" x14ac:dyDescent="0.3">
      <c r="A8" s="260">
        <v>1</v>
      </c>
      <c r="B8" s="261">
        <v>2</v>
      </c>
      <c r="C8" s="261">
        <v>3</v>
      </c>
      <c r="D8" s="262" t="s">
        <v>244</v>
      </c>
      <c r="E8" s="262" t="s">
        <v>245</v>
      </c>
      <c r="F8" s="262" t="s">
        <v>246</v>
      </c>
      <c r="G8" s="262" t="s">
        <v>247</v>
      </c>
    </row>
    <row r="9" spans="1:8" ht="24.95" customHeight="1" x14ac:dyDescent="0.25">
      <c r="A9" s="263" t="s">
        <v>248</v>
      </c>
      <c r="B9" s="264" t="s">
        <v>141</v>
      </c>
      <c r="C9" s="264" t="s">
        <v>249</v>
      </c>
      <c r="D9" s="264" t="s">
        <v>250</v>
      </c>
      <c r="E9" s="264" t="s">
        <v>251</v>
      </c>
      <c r="F9" s="264"/>
      <c r="G9" s="265">
        <f>G10+G14+G24+G28</f>
        <v>2944977</v>
      </c>
    </row>
    <row r="10" spans="1:8" ht="42" customHeight="1" x14ac:dyDescent="0.25">
      <c r="A10" s="263" t="s">
        <v>37</v>
      </c>
      <c r="B10" s="264" t="s">
        <v>141</v>
      </c>
      <c r="C10" s="264" t="s">
        <v>249</v>
      </c>
      <c r="D10" s="264" t="s">
        <v>252</v>
      </c>
      <c r="E10" s="264" t="s">
        <v>251</v>
      </c>
      <c r="F10" s="264"/>
      <c r="G10" s="265">
        <v>597277</v>
      </c>
    </row>
    <row r="11" spans="1:8" ht="24.95" customHeight="1" x14ac:dyDescent="0.25">
      <c r="A11" s="263" t="s">
        <v>253</v>
      </c>
      <c r="B11" s="264" t="s">
        <v>141</v>
      </c>
      <c r="C11" s="264" t="s">
        <v>249</v>
      </c>
      <c r="D11" s="264" t="s">
        <v>252</v>
      </c>
      <c r="E11" s="264" t="s">
        <v>35</v>
      </c>
      <c r="F11" s="264" t="s">
        <v>57</v>
      </c>
      <c r="G11" s="265">
        <v>597277</v>
      </c>
    </row>
    <row r="12" spans="1:8" ht="54" customHeight="1" x14ac:dyDescent="0.25">
      <c r="A12" s="263" t="s">
        <v>107</v>
      </c>
      <c r="B12" s="264" t="s">
        <v>141</v>
      </c>
      <c r="C12" s="264" t="s">
        <v>249</v>
      </c>
      <c r="D12" s="264" t="s">
        <v>252</v>
      </c>
      <c r="E12" s="264" t="s">
        <v>35</v>
      </c>
      <c r="F12" s="264" t="s">
        <v>78</v>
      </c>
      <c r="G12" s="265">
        <v>597277</v>
      </c>
    </row>
    <row r="13" spans="1:8" ht="39.75" customHeight="1" x14ac:dyDescent="0.25">
      <c r="A13" s="263" t="s">
        <v>77</v>
      </c>
      <c r="B13" s="264" t="s">
        <v>141</v>
      </c>
      <c r="C13" s="264" t="s">
        <v>249</v>
      </c>
      <c r="D13" s="264" t="s">
        <v>252</v>
      </c>
      <c r="E13" s="264" t="s">
        <v>35</v>
      </c>
      <c r="F13" s="264" t="s">
        <v>78</v>
      </c>
      <c r="G13" s="265">
        <v>597277</v>
      </c>
    </row>
    <row r="14" spans="1:8" ht="42" customHeight="1" x14ac:dyDescent="0.25">
      <c r="A14" s="263" t="s">
        <v>34</v>
      </c>
      <c r="B14" s="264" t="s">
        <v>141</v>
      </c>
      <c r="C14" s="264" t="s">
        <v>249</v>
      </c>
      <c r="D14" s="264" t="s">
        <v>254</v>
      </c>
      <c r="E14" s="264" t="s">
        <v>251</v>
      </c>
      <c r="F14" s="264"/>
      <c r="G14" s="265">
        <f>G15+G18+G21</f>
        <v>2223900</v>
      </c>
    </row>
    <row r="15" spans="1:8" ht="35.25" customHeight="1" x14ac:dyDescent="0.25">
      <c r="A15" s="263" t="s">
        <v>255</v>
      </c>
      <c r="B15" s="264" t="s">
        <v>141</v>
      </c>
      <c r="C15" s="264" t="s">
        <v>249</v>
      </c>
      <c r="D15" s="264" t="s">
        <v>254</v>
      </c>
      <c r="E15" s="264" t="s">
        <v>32</v>
      </c>
      <c r="F15" s="264" t="s">
        <v>57</v>
      </c>
      <c r="G15" s="265">
        <f>G16</f>
        <v>1515600</v>
      </c>
    </row>
    <row r="16" spans="1:8" ht="75" customHeight="1" x14ac:dyDescent="0.25">
      <c r="A16" s="263" t="s">
        <v>107</v>
      </c>
      <c r="B16" s="264" t="s">
        <v>141</v>
      </c>
      <c r="C16" s="264" t="s">
        <v>249</v>
      </c>
      <c r="D16" s="264" t="s">
        <v>254</v>
      </c>
      <c r="E16" s="264" t="s">
        <v>32</v>
      </c>
      <c r="F16" s="264" t="s">
        <v>78</v>
      </c>
      <c r="G16" s="265">
        <f>G17</f>
        <v>1515600</v>
      </c>
    </row>
    <row r="17" spans="1:7" ht="24.95" customHeight="1" x14ac:dyDescent="0.25">
      <c r="A17" s="263" t="s">
        <v>77</v>
      </c>
      <c r="B17" s="264" t="s">
        <v>141</v>
      </c>
      <c r="C17" s="264" t="s">
        <v>249</v>
      </c>
      <c r="D17" s="264" t="s">
        <v>254</v>
      </c>
      <c r="E17" s="264" t="s">
        <v>32</v>
      </c>
      <c r="F17" s="264" t="s">
        <v>78</v>
      </c>
      <c r="G17" s="265">
        <v>1515600</v>
      </c>
    </row>
    <row r="18" spans="1:7" ht="24.95" customHeight="1" x14ac:dyDescent="0.25">
      <c r="A18" s="263" t="s">
        <v>256</v>
      </c>
      <c r="B18" s="264" t="s">
        <v>141</v>
      </c>
      <c r="C18" s="264" t="s">
        <v>249</v>
      </c>
      <c r="D18" s="264" t="s">
        <v>254</v>
      </c>
      <c r="E18" s="264" t="s">
        <v>20</v>
      </c>
      <c r="F18" s="264"/>
      <c r="G18" s="265">
        <f>G19</f>
        <v>708200</v>
      </c>
    </row>
    <row r="19" spans="1:7" ht="24.95" customHeight="1" x14ac:dyDescent="0.25">
      <c r="A19" s="263" t="s">
        <v>102</v>
      </c>
      <c r="B19" s="264" t="s">
        <v>141</v>
      </c>
      <c r="C19" s="264" t="s">
        <v>249</v>
      </c>
      <c r="D19" s="264" t="s">
        <v>254</v>
      </c>
      <c r="E19" s="264" t="s">
        <v>20</v>
      </c>
      <c r="F19" s="264" t="s">
        <v>268</v>
      </c>
      <c r="G19" s="265">
        <f>G20</f>
        <v>708200</v>
      </c>
    </row>
    <row r="20" spans="1:7" ht="39" customHeight="1" x14ac:dyDescent="0.25">
      <c r="A20" s="263" t="s">
        <v>75</v>
      </c>
      <c r="B20" s="264" t="s">
        <v>141</v>
      </c>
      <c r="C20" s="264" t="s">
        <v>249</v>
      </c>
      <c r="D20" s="264" t="s">
        <v>254</v>
      </c>
      <c r="E20" s="264" t="s">
        <v>20</v>
      </c>
      <c r="F20" s="264" t="s">
        <v>76</v>
      </c>
      <c r="G20" s="265">
        <v>708200</v>
      </c>
    </row>
    <row r="21" spans="1:7" ht="34.5" customHeight="1" x14ac:dyDescent="0.25">
      <c r="A21" s="263" t="s">
        <v>31</v>
      </c>
      <c r="B21" s="264" t="s">
        <v>141</v>
      </c>
      <c r="C21" s="264" t="s">
        <v>249</v>
      </c>
      <c r="D21" s="264" t="s">
        <v>254</v>
      </c>
      <c r="E21" s="264" t="s">
        <v>30</v>
      </c>
      <c r="F21" s="264" t="s">
        <v>268</v>
      </c>
      <c r="G21" s="265">
        <v>100</v>
      </c>
    </row>
    <row r="22" spans="1:7" ht="34.5" customHeight="1" x14ac:dyDescent="0.25">
      <c r="A22" s="263" t="s">
        <v>102</v>
      </c>
      <c r="B22" s="264" t="s">
        <v>141</v>
      </c>
      <c r="C22" s="264" t="s">
        <v>249</v>
      </c>
      <c r="D22" s="264" t="s">
        <v>254</v>
      </c>
      <c r="E22" s="264" t="s">
        <v>30</v>
      </c>
      <c r="F22" s="264" t="s">
        <v>76</v>
      </c>
      <c r="G22" s="265">
        <v>100</v>
      </c>
    </row>
    <row r="23" spans="1:7" ht="36.75" customHeight="1" x14ac:dyDescent="0.25">
      <c r="A23" s="263" t="s">
        <v>75</v>
      </c>
      <c r="B23" s="264" t="s">
        <v>141</v>
      </c>
      <c r="C23" s="264" t="s">
        <v>249</v>
      </c>
      <c r="D23" s="264" t="s">
        <v>254</v>
      </c>
      <c r="E23" s="264" t="s">
        <v>30</v>
      </c>
      <c r="F23" s="264" t="s">
        <v>76</v>
      </c>
      <c r="G23" s="265">
        <v>100</v>
      </c>
    </row>
    <row r="24" spans="1:7" ht="39" customHeight="1" x14ac:dyDescent="0.25">
      <c r="A24" s="263" t="s">
        <v>29</v>
      </c>
      <c r="B24" s="264" t="s">
        <v>141</v>
      </c>
      <c r="C24" s="264" t="s">
        <v>249</v>
      </c>
      <c r="D24" s="264" t="s">
        <v>258</v>
      </c>
      <c r="E24" s="264" t="s">
        <v>251</v>
      </c>
      <c r="F24" s="264"/>
      <c r="G24" s="265">
        <v>40100</v>
      </c>
    </row>
    <row r="25" spans="1:7" ht="15" customHeight="1" x14ac:dyDescent="0.25">
      <c r="A25" s="263" t="s">
        <v>28</v>
      </c>
      <c r="B25" s="264" t="s">
        <v>141</v>
      </c>
      <c r="C25" s="264" t="s">
        <v>249</v>
      </c>
      <c r="D25" s="264" t="s">
        <v>258</v>
      </c>
      <c r="E25" s="264" t="s">
        <v>27</v>
      </c>
      <c r="F25" s="264" t="s">
        <v>259</v>
      </c>
      <c r="G25" s="265">
        <v>40100</v>
      </c>
    </row>
    <row r="26" spans="1:7" ht="15" customHeight="1" x14ac:dyDescent="0.25">
      <c r="A26" s="263" t="s">
        <v>295</v>
      </c>
      <c r="B26" s="264" t="s">
        <v>141</v>
      </c>
      <c r="C26" s="264" t="s">
        <v>249</v>
      </c>
      <c r="D26" s="264" t="s">
        <v>258</v>
      </c>
      <c r="E26" s="264" t="s">
        <v>27</v>
      </c>
      <c r="F26" s="264" t="s">
        <v>158</v>
      </c>
      <c r="G26" s="265">
        <v>40100</v>
      </c>
    </row>
    <row r="27" spans="1:7" ht="15" customHeight="1" x14ac:dyDescent="0.25">
      <c r="A27" s="263" t="s">
        <v>293</v>
      </c>
      <c r="B27" s="264" t="s">
        <v>141</v>
      </c>
      <c r="C27" s="264" t="s">
        <v>249</v>
      </c>
      <c r="D27" s="264" t="s">
        <v>258</v>
      </c>
      <c r="E27" s="264" t="s">
        <v>27</v>
      </c>
      <c r="F27" s="264" t="s">
        <v>158</v>
      </c>
      <c r="G27" s="265">
        <v>40100</v>
      </c>
    </row>
    <row r="28" spans="1:7" ht="15" customHeight="1" x14ac:dyDescent="0.25">
      <c r="A28" s="263" t="s">
        <v>26</v>
      </c>
      <c r="B28" s="264" t="s">
        <v>141</v>
      </c>
      <c r="C28" s="264" t="s">
        <v>249</v>
      </c>
      <c r="D28" s="264" t="s">
        <v>260</v>
      </c>
      <c r="E28" s="264" t="s">
        <v>251</v>
      </c>
      <c r="F28" s="264"/>
      <c r="G28" s="265">
        <f>G29</f>
        <v>83700</v>
      </c>
    </row>
    <row r="29" spans="1:7" ht="15" customHeight="1" x14ac:dyDescent="0.25">
      <c r="A29" s="263" t="s">
        <v>25</v>
      </c>
      <c r="B29" s="264" t="s">
        <v>141</v>
      </c>
      <c r="C29" s="264" t="s">
        <v>249</v>
      </c>
      <c r="D29" s="264" t="s">
        <v>260</v>
      </c>
      <c r="E29" s="264" t="s">
        <v>23</v>
      </c>
      <c r="F29" s="264" t="s">
        <v>261</v>
      </c>
      <c r="G29" s="265">
        <f>G30</f>
        <v>83700</v>
      </c>
    </row>
    <row r="30" spans="1:7" ht="15" customHeight="1" x14ac:dyDescent="0.25">
      <c r="A30" s="263" t="s">
        <v>106</v>
      </c>
      <c r="B30" s="264" t="s">
        <v>141</v>
      </c>
      <c r="C30" s="264" t="s">
        <v>249</v>
      </c>
      <c r="D30" s="264" t="s">
        <v>260</v>
      </c>
      <c r="E30" s="264" t="s">
        <v>23</v>
      </c>
      <c r="F30" s="264" t="s">
        <v>261</v>
      </c>
      <c r="G30" s="265">
        <f>G31</f>
        <v>83700</v>
      </c>
    </row>
    <row r="31" spans="1:7" ht="15" customHeight="1" x14ac:dyDescent="0.25">
      <c r="A31" s="263" t="s">
        <v>24</v>
      </c>
      <c r="B31" s="264" t="s">
        <v>141</v>
      </c>
      <c r="C31" s="264" t="s">
        <v>249</v>
      </c>
      <c r="D31" s="264" t="s">
        <v>260</v>
      </c>
      <c r="E31" s="264" t="s">
        <v>23</v>
      </c>
      <c r="F31" s="264" t="s">
        <v>22</v>
      </c>
      <c r="G31" s="265">
        <v>83700</v>
      </c>
    </row>
    <row r="32" spans="1:7" ht="15" customHeight="1" x14ac:dyDescent="0.25">
      <c r="A32" s="263" t="s">
        <v>262</v>
      </c>
      <c r="B32" s="264" t="s">
        <v>141</v>
      </c>
      <c r="C32" s="264" t="s">
        <v>252</v>
      </c>
      <c r="D32" s="264" t="s">
        <v>250</v>
      </c>
      <c r="E32" s="264" t="s">
        <v>251</v>
      </c>
      <c r="F32" s="264"/>
      <c r="G32" s="265">
        <f>G33</f>
        <v>92700</v>
      </c>
    </row>
    <row r="33" spans="1:7" ht="15" customHeight="1" x14ac:dyDescent="0.25">
      <c r="A33" s="263" t="s">
        <v>16</v>
      </c>
      <c r="B33" s="264" t="s">
        <v>141</v>
      </c>
      <c r="C33" s="264" t="s">
        <v>252</v>
      </c>
      <c r="D33" s="264" t="s">
        <v>263</v>
      </c>
      <c r="E33" s="264" t="s">
        <v>251</v>
      </c>
      <c r="F33" s="264"/>
      <c r="G33" s="265">
        <f>G34</f>
        <v>92700</v>
      </c>
    </row>
    <row r="34" spans="1:7" ht="51.75" customHeight="1" x14ac:dyDescent="0.25">
      <c r="A34" s="263" t="s">
        <v>264</v>
      </c>
      <c r="B34" s="264" t="s">
        <v>141</v>
      </c>
      <c r="C34" s="264" t="s">
        <v>252</v>
      </c>
      <c r="D34" s="264" t="s">
        <v>263</v>
      </c>
      <c r="E34" s="264" t="s">
        <v>14</v>
      </c>
      <c r="F34" s="264" t="s">
        <v>57</v>
      </c>
      <c r="G34" s="265">
        <f>G35+G37</f>
        <v>92700</v>
      </c>
    </row>
    <row r="35" spans="1:7" ht="61.5" customHeight="1" x14ac:dyDescent="0.25">
      <c r="A35" s="263" t="s">
        <v>107</v>
      </c>
      <c r="B35" s="264" t="s">
        <v>141</v>
      </c>
      <c r="C35" s="264" t="s">
        <v>252</v>
      </c>
      <c r="D35" s="264" t="s">
        <v>263</v>
      </c>
      <c r="E35" s="264" t="s">
        <v>14</v>
      </c>
      <c r="F35" s="264" t="s">
        <v>57</v>
      </c>
      <c r="G35" s="265">
        <f>G36</f>
        <v>90000</v>
      </c>
    </row>
    <row r="36" spans="1:7" ht="31.5" customHeight="1" x14ac:dyDescent="0.25">
      <c r="A36" s="263" t="s">
        <v>77</v>
      </c>
      <c r="B36" s="264" t="s">
        <v>141</v>
      </c>
      <c r="C36" s="264" t="s">
        <v>252</v>
      </c>
      <c r="D36" s="264" t="s">
        <v>263</v>
      </c>
      <c r="E36" s="264" t="s">
        <v>14</v>
      </c>
      <c r="F36" s="264" t="s">
        <v>78</v>
      </c>
      <c r="G36" s="265">
        <v>90000</v>
      </c>
    </row>
    <row r="37" spans="1:7" ht="31.5" customHeight="1" x14ac:dyDescent="0.25">
      <c r="A37" s="263" t="s">
        <v>102</v>
      </c>
      <c r="B37" s="264" t="s">
        <v>141</v>
      </c>
      <c r="C37" s="264" t="s">
        <v>252</v>
      </c>
      <c r="D37" s="264" t="s">
        <v>263</v>
      </c>
      <c r="E37" s="264" t="s">
        <v>14</v>
      </c>
      <c r="F37" s="264" t="s">
        <v>268</v>
      </c>
      <c r="G37" s="265">
        <f>G38</f>
        <v>2700</v>
      </c>
    </row>
    <row r="38" spans="1:7" ht="33.75" customHeight="1" x14ac:dyDescent="0.25">
      <c r="A38" s="263" t="s">
        <v>75</v>
      </c>
      <c r="B38" s="264" t="s">
        <v>141</v>
      </c>
      <c r="C38" s="264" t="s">
        <v>252</v>
      </c>
      <c r="D38" s="264" t="s">
        <v>263</v>
      </c>
      <c r="E38" s="264" t="s">
        <v>14</v>
      </c>
      <c r="F38" s="264" t="s">
        <v>76</v>
      </c>
      <c r="G38" s="265">
        <v>2700</v>
      </c>
    </row>
    <row r="39" spans="1:7" ht="15" customHeight="1" x14ac:dyDescent="0.25">
      <c r="A39" s="263" t="s">
        <v>273</v>
      </c>
      <c r="B39" s="264" t="s">
        <v>141</v>
      </c>
      <c r="C39" s="264" t="s">
        <v>254</v>
      </c>
      <c r="D39" s="264" t="s">
        <v>250</v>
      </c>
      <c r="E39" s="264" t="s">
        <v>251</v>
      </c>
      <c r="F39" s="264"/>
      <c r="G39" s="265">
        <f>G40</f>
        <v>308700</v>
      </c>
    </row>
    <row r="40" spans="1:7" ht="15" customHeight="1" x14ac:dyDescent="0.25">
      <c r="A40" s="263" t="s">
        <v>11</v>
      </c>
      <c r="B40" s="264" t="s">
        <v>141</v>
      </c>
      <c r="C40" s="264" t="s">
        <v>254</v>
      </c>
      <c r="D40" s="264" t="s">
        <v>267</v>
      </c>
      <c r="E40" s="264" t="s">
        <v>251</v>
      </c>
      <c r="F40" s="264"/>
      <c r="G40" s="265">
        <f>G41</f>
        <v>308700</v>
      </c>
    </row>
    <row r="41" spans="1:7" ht="15" customHeight="1" x14ac:dyDescent="0.25">
      <c r="A41" s="263" t="s">
        <v>296</v>
      </c>
      <c r="B41" s="264" t="s">
        <v>141</v>
      </c>
      <c r="C41" s="264" t="s">
        <v>254</v>
      </c>
      <c r="D41" s="264" t="s">
        <v>267</v>
      </c>
      <c r="E41" s="264" t="s">
        <v>274</v>
      </c>
      <c r="F41" s="264" t="s">
        <v>268</v>
      </c>
      <c r="G41" s="265">
        <f>G42</f>
        <v>308700</v>
      </c>
    </row>
    <row r="42" spans="1:7" ht="24.95" customHeight="1" x14ac:dyDescent="0.25">
      <c r="A42" s="263" t="s">
        <v>102</v>
      </c>
      <c r="B42" s="264" t="s">
        <v>141</v>
      </c>
      <c r="C42" s="264" t="s">
        <v>254</v>
      </c>
      <c r="D42" s="264" t="s">
        <v>267</v>
      </c>
      <c r="E42" s="264" t="s">
        <v>274</v>
      </c>
      <c r="F42" s="264" t="s">
        <v>76</v>
      </c>
      <c r="G42" s="265">
        <f>G43</f>
        <v>308700</v>
      </c>
    </row>
    <row r="43" spans="1:7" ht="40.5" customHeight="1" x14ac:dyDescent="0.25">
      <c r="A43" s="263" t="s">
        <v>75</v>
      </c>
      <c r="B43" s="264" t="s">
        <v>141</v>
      </c>
      <c r="C43" s="264" t="s">
        <v>254</v>
      </c>
      <c r="D43" s="264" t="s">
        <v>267</v>
      </c>
      <c r="E43" s="264" t="s">
        <v>274</v>
      </c>
      <c r="F43" s="264" t="s">
        <v>76</v>
      </c>
      <c r="G43" s="265">
        <v>308700</v>
      </c>
    </row>
    <row r="44" spans="1:7" ht="24.95" customHeight="1" x14ac:dyDescent="0.25">
      <c r="A44" s="263" t="s">
        <v>275</v>
      </c>
      <c r="B44" s="264" t="s">
        <v>141</v>
      </c>
      <c r="C44" s="264" t="s">
        <v>276</v>
      </c>
      <c r="D44" s="264" t="s">
        <v>250</v>
      </c>
      <c r="E44" s="264" t="s">
        <v>251</v>
      </c>
      <c r="F44" s="264"/>
      <c r="G44" s="265">
        <f>G45+G51</f>
        <v>997700</v>
      </c>
    </row>
    <row r="45" spans="1:7" ht="12.75" customHeight="1" x14ac:dyDescent="0.25">
      <c r="A45" s="183" t="s">
        <v>10</v>
      </c>
      <c r="B45" s="264" t="s">
        <v>141</v>
      </c>
      <c r="C45" s="264" t="s">
        <v>276</v>
      </c>
      <c r="D45" s="264" t="s">
        <v>252</v>
      </c>
      <c r="E45" s="264"/>
      <c r="F45" s="264"/>
      <c r="G45" s="265">
        <f>G46</f>
        <v>847300</v>
      </c>
    </row>
    <row r="46" spans="1:7" ht="24.95" customHeight="1" x14ac:dyDescent="0.25">
      <c r="A46" s="184" t="s">
        <v>104</v>
      </c>
      <c r="B46" s="264" t="s">
        <v>141</v>
      </c>
      <c r="C46" s="264" t="s">
        <v>276</v>
      </c>
      <c r="D46" s="264" t="s">
        <v>252</v>
      </c>
      <c r="E46" s="159">
        <v>9900000420</v>
      </c>
      <c r="F46" s="155"/>
      <c r="G46" s="265">
        <f>G47+G49</f>
        <v>847300</v>
      </c>
    </row>
    <row r="47" spans="1:7" ht="64.5" customHeight="1" x14ac:dyDescent="0.25">
      <c r="A47" s="263" t="s">
        <v>107</v>
      </c>
      <c r="B47" s="264" t="s">
        <v>141</v>
      </c>
      <c r="C47" s="264" t="s">
        <v>276</v>
      </c>
      <c r="D47" s="264" t="s">
        <v>252</v>
      </c>
      <c r="E47" s="159">
        <v>9900000420</v>
      </c>
      <c r="F47" s="155" t="s">
        <v>57</v>
      </c>
      <c r="G47" s="265">
        <f>G48</f>
        <v>613300</v>
      </c>
    </row>
    <row r="48" spans="1:7" ht="27" customHeight="1" x14ac:dyDescent="0.25">
      <c r="A48" s="263" t="s">
        <v>79</v>
      </c>
      <c r="B48" s="264" t="s">
        <v>141</v>
      </c>
      <c r="C48" s="264" t="s">
        <v>276</v>
      </c>
      <c r="D48" s="264" t="s">
        <v>252</v>
      </c>
      <c r="E48" s="168">
        <v>9900000420</v>
      </c>
      <c r="F48" s="155" t="s">
        <v>283</v>
      </c>
      <c r="G48" s="265">
        <v>613300</v>
      </c>
    </row>
    <row r="49" spans="1:7" ht="31.5" customHeight="1" x14ac:dyDescent="0.25">
      <c r="A49" s="186" t="s">
        <v>102</v>
      </c>
      <c r="B49" s="264" t="s">
        <v>141</v>
      </c>
      <c r="C49" s="264" t="s">
        <v>276</v>
      </c>
      <c r="D49" s="264" t="s">
        <v>252</v>
      </c>
      <c r="E49" s="168">
        <v>9900000420</v>
      </c>
      <c r="F49" s="155" t="s">
        <v>268</v>
      </c>
      <c r="G49" s="265">
        <f>G50</f>
        <v>234000</v>
      </c>
    </row>
    <row r="50" spans="1:7" ht="39.75" customHeight="1" x14ac:dyDescent="0.25">
      <c r="A50" s="186" t="s">
        <v>75</v>
      </c>
      <c r="B50" s="264" t="s">
        <v>141</v>
      </c>
      <c r="C50" s="264" t="s">
        <v>276</v>
      </c>
      <c r="D50" s="264" t="s">
        <v>252</v>
      </c>
      <c r="E50" s="168">
        <v>9900000420</v>
      </c>
      <c r="F50" s="155" t="s">
        <v>76</v>
      </c>
      <c r="G50" s="265">
        <v>234000</v>
      </c>
    </row>
    <row r="51" spans="1:7" ht="24.95" customHeight="1" x14ac:dyDescent="0.25">
      <c r="A51" s="263" t="s">
        <v>105</v>
      </c>
      <c r="B51" s="264" t="s">
        <v>141</v>
      </c>
      <c r="C51" s="264" t="s">
        <v>276</v>
      </c>
      <c r="D51" s="264" t="s">
        <v>263</v>
      </c>
      <c r="E51" s="264" t="s">
        <v>251</v>
      </c>
      <c r="F51" s="264"/>
      <c r="G51" s="265">
        <f>G52+G55</f>
        <v>150400</v>
      </c>
    </row>
    <row r="52" spans="1:7" x14ac:dyDescent="0.25">
      <c r="A52" s="263" t="s">
        <v>278</v>
      </c>
      <c r="B52" s="264" t="s">
        <v>141</v>
      </c>
      <c r="C52" s="264" t="s">
        <v>276</v>
      </c>
      <c r="D52" s="264" t="s">
        <v>263</v>
      </c>
      <c r="E52" s="264" t="s">
        <v>277</v>
      </c>
      <c r="F52" s="264" t="s">
        <v>268</v>
      </c>
      <c r="G52" s="265">
        <f>G53</f>
        <v>126400</v>
      </c>
    </row>
    <row r="53" spans="1:7" ht="22.5" x14ac:dyDescent="0.25">
      <c r="A53" s="263" t="s">
        <v>102</v>
      </c>
      <c r="B53" s="264" t="s">
        <v>141</v>
      </c>
      <c r="C53" s="264" t="s">
        <v>276</v>
      </c>
      <c r="D53" s="264" t="s">
        <v>263</v>
      </c>
      <c r="E53" s="264" t="s">
        <v>277</v>
      </c>
      <c r="F53" s="264" t="s">
        <v>76</v>
      </c>
      <c r="G53" s="265">
        <f>G54</f>
        <v>126400</v>
      </c>
    </row>
    <row r="54" spans="1:7" ht="33.75" x14ac:dyDescent="0.25">
      <c r="A54" s="263" t="s">
        <v>75</v>
      </c>
      <c r="B54" s="264" t="s">
        <v>141</v>
      </c>
      <c r="C54" s="264" t="s">
        <v>276</v>
      </c>
      <c r="D54" s="264" t="s">
        <v>263</v>
      </c>
      <c r="E54" s="264" t="s">
        <v>277</v>
      </c>
      <c r="F54" s="264" t="s">
        <v>76</v>
      </c>
      <c r="G54" s="265">
        <v>126400</v>
      </c>
    </row>
    <row r="55" spans="1:7" x14ac:dyDescent="0.25">
      <c r="A55" s="263" t="s">
        <v>199</v>
      </c>
      <c r="B55" s="264" t="s">
        <v>141</v>
      </c>
      <c r="C55" s="264" t="s">
        <v>276</v>
      </c>
      <c r="D55" s="264" t="s">
        <v>263</v>
      </c>
      <c r="E55" s="264" t="s">
        <v>177</v>
      </c>
      <c r="F55" s="264" t="s">
        <v>268</v>
      </c>
      <c r="G55" s="265">
        <f>G56</f>
        <v>24000</v>
      </c>
    </row>
    <row r="56" spans="1:7" ht="22.5" x14ac:dyDescent="0.25">
      <c r="A56" s="263" t="s">
        <v>102</v>
      </c>
      <c r="B56" s="264" t="s">
        <v>141</v>
      </c>
      <c r="C56" s="264" t="s">
        <v>276</v>
      </c>
      <c r="D56" s="264" t="s">
        <v>263</v>
      </c>
      <c r="E56" s="264" t="s">
        <v>177</v>
      </c>
      <c r="F56" s="264" t="s">
        <v>76</v>
      </c>
      <c r="G56" s="265">
        <f>G57</f>
        <v>24000</v>
      </c>
    </row>
    <row r="57" spans="1:7" ht="33.75" x14ac:dyDescent="0.25">
      <c r="A57" s="263" t="s">
        <v>75</v>
      </c>
      <c r="B57" s="264" t="s">
        <v>141</v>
      </c>
      <c r="C57" s="264" t="s">
        <v>276</v>
      </c>
      <c r="D57" s="264" t="s">
        <v>263</v>
      </c>
      <c r="E57" s="264" t="s">
        <v>177</v>
      </c>
      <c r="F57" s="264" t="s">
        <v>76</v>
      </c>
      <c r="G57" s="265">
        <v>24000</v>
      </c>
    </row>
    <row r="58" spans="1:7" x14ac:dyDescent="0.25">
      <c r="A58" s="263" t="s">
        <v>280</v>
      </c>
      <c r="B58" s="264" t="s">
        <v>141</v>
      </c>
      <c r="C58" s="264" t="s">
        <v>281</v>
      </c>
      <c r="D58" s="264" t="s">
        <v>250</v>
      </c>
      <c r="E58" s="264" t="s">
        <v>251</v>
      </c>
      <c r="F58" s="264"/>
      <c r="G58" s="265">
        <f>G59</f>
        <v>1719723</v>
      </c>
    </row>
    <row r="59" spans="1:7" x14ac:dyDescent="0.25">
      <c r="A59" s="263" t="s">
        <v>7</v>
      </c>
      <c r="B59" s="264" t="s">
        <v>141</v>
      </c>
      <c r="C59" s="264" t="s">
        <v>281</v>
      </c>
      <c r="D59" s="264" t="s">
        <v>249</v>
      </c>
      <c r="E59" s="264" t="s">
        <v>251</v>
      </c>
      <c r="F59" s="264"/>
      <c r="G59" s="265">
        <f>G60+G67</f>
        <v>1719723</v>
      </c>
    </row>
    <row r="60" spans="1:7" ht="22.5" x14ac:dyDescent="0.25">
      <c r="A60" s="263" t="s">
        <v>19</v>
      </c>
      <c r="B60" s="264" t="s">
        <v>141</v>
      </c>
      <c r="C60" s="264" t="s">
        <v>281</v>
      </c>
      <c r="D60" s="264" t="s">
        <v>249</v>
      </c>
      <c r="E60" s="264" t="s">
        <v>18</v>
      </c>
      <c r="F60" s="264"/>
      <c r="G60" s="265">
        <f>G61+G63+G65</f>
        <v>915523</v>
      </c>
    </row>
    <row r="61" spans="1:7" ht="67.5" x14ac:dyDescent="0.25">
      <c r="A61" s="263" t="s">
        <v>107</v>
      </c>
      <c r="B61" s="264" t="s">
        <v>141</v>
      </c>
      <c r="C61" s="264" t="s">
        <v>281</v>
      </c>
      <c r="D61" s="264" t="s">
        <v>249</v>
      </c>
      <c r="E61" s="264" t="s">
        <v>18</v>
      </c>
      <c r="F61" s="264" t="s">
        <v>57</v>
      </c>
      <c r="G61" s="265">
        <f>G62</f>
        <v>355500</v>
      </c>
    </row>
    <row r="62" spans="1:7" ht="22.5" x14ac:dyDescent="0.25">
      <c r="A62" s="263" t="s">
        <v>79</v>
      </c>
      <c r="B62" s="264" t="s">
        <v>141</v>
      </c>
      <c r="C62" s="264" t="s">
        <v>281</v>
      </c>
      <c r="D62" s="264" t="s">
        <v>249</v>
      </c>
      <c r="E62" s="264" t="s">
        <v>18</v>
      </c>
      <c r="F62" s="264" t="s">
        <v>283</v>
      </c>
      <c r="G62" s="265">
        <v>355500</v>
      </c>
    </row>
    <row r="63" spans="1:7" ht="22.5" x14ac:dyDescent="0.25">
      <c r="A63" s="263" t="s">
        <v>102</v>
      </c>
      <c r="B63" s="264" t="s">
        <v>141</v>
      </c>
      <c r="C63" s="264" t="s">
        <v>281</v>
      </c>
      <c r="D63" s="264" t="s">
        <v>249</v>
      </c>
      <c r="E63" s="264" t="s">
        <v>18</v>
      </c>
      <c r="F63" s="264" t="s">
        <v>268</v>
      </c>
      <c r="G63" s="265">
        <f>G64</f>
        <v>366423</v>
      </c>
    </row>
    <row r="64" spans="1:7" ht="33.75" x14ac:dyDescent="0.25">
      <c r="A64" s="263" t="s">
        <v>75</v>
      </c>
      <c r="B64" s="264" t="s">
        <v>141</v>
      </c>
      <c r="C64" s="264" t="s">
        <v>281</v>
      </c>
      <c r="D64" s="264" t="s">
        <v>249</v>
      </c>
      <c r="E64" s="264" t="s">
        <v>18</v>
      </c>
      <c r="F64" s="264" t="s">
        <v>76</v>
      </c>
      <c r="G64" s="265">
        <v>366423</v>
      </c>
    </row>
    <row r="65" spans="1:7" x14ac:dyDescent="0.25">
      <c r="A65" s="263" t="s">
        <v>106</v>
      </c>
      <c r="B65" s="264" t="s">
        <v>141</v>
      </c>
      <c r="C65" s="264" t="s">
        <v>281</v>
      </c>
      <c r="D65" s="264" t="s">
        <v>249</v>
      </c>
      <c r="E65" s="264" t="s">
        <v>18</v>
      </c>
      <c r="F65" s="264" t="s">
        <v>261</v>
      </c>
      <c r="G65" s="265">
        <f>G66</f>
        <v>193600</v>
      </c>
    </row>
    <row r="66" spans="1:7" x14ac:dyDescent="0.25">
      <c r="A66" s="263" t="s">
        <v>9</v>
      </c>
      <c r="B66" s="264" t="s">
        <v>141</v>
      </c>
      <c r="C66" s="264" t="s">
        <v>281</v>
      </c>
      <c r="D66" s="264" t="s">
        <v>249</v>
      </c>
      <c r="E66" s="264" t="s">
        <v>18</v>
      </c>
      <c r="F66" s="264" t="s">
        <v>8</v>
      </c>
      <c r="G66" s="265">
        <v>193600</v>
      </c>
    </row>
    <row r="67" spans="1:7" ht="22.5" x14ac:dyDescent="0.25">
      <c r="A67" s="263" t="s">
        <v>139</v>
      </c>
      <c r="B67" s="264" t="s">
        <v>141</v>
      </c>
      <c r="C67" s="264" t="s">
        <v>281</v>
      </c>
      <c r="D67" s="264" t="s">
        <v>249</v>
      </c>
      <c r="E67" s="264" t="s">
        <v>138</v>
      </c>
      <c r="F67" s="264"/>
      <c r="G67" s="265">
        <f>G68</f>
        <v>804200</v>
      </c>
    </row>
    <row r="68" spans="1:7" x14ac:dyDescent="0.25">
      <c r="A68" s="263" t="s">
        <v>295</v>
      </c>
      <c r="B68" s="264" t="s">
        <v>141</v>
      </c>
      <c r="C68" s="264" t="s">
        <v>281</v>
      </c>
      <c r="D68" s="264" t="s">
        <v>249</v>
      </c>
      <c r="E68" s="264" t="s">
        <v>138</v>
      </c>
      <c r="F68" s="264" t="s">
        <v>259</v>
      </c>
      <c r="G68" s="265">
        <f>G69</f>
        <v>804200</v>
      </c>
    </row>
    <row r="69" spans="1:7" x14ac:dyDescent="0.25">
      <c r="A69" s="263" t="s">
        <v>293</v>
      </c>
      <c r="B69" s="264" t="s">
        <v>141</v>
      </c>
      <c r="C69" s="264" t="s">
        <v>281</v>
      </c>
      <c r="D69" s="264" t="s">
        <v>249</v>
      </c>
      <c r="E69" s="264" t="s">
        <v>138</v>
      </c>
      <c r="F69" s="264" t="s">
        <v>158</v>
      </c>
      <c r="G69" s="265">
        <v>804200</v>
      </c>
    </row>
    <row r="70" spans="1:7" x14ac:dyDescent="0.25">
      <c r="A70" s="263" t="s">
        <v>284</v>
      </c>
      <c r="B70" s="264" t="s">
        <v>141</v>
      </c>
      <c r="C70" s="264" t="s">
        <v>271</v>
      </c>
      <c r="D70" s="264" t="s">
        <v>250</v>
      </c>
      <c r="E70" s="264" t="s">
        <v>251</v>
      </c>
      <c r="F70" s="264"/>
      <c r="G70" s="265">
        <f>G71</f>
        <v>144400</v>
      </c>
    </row>
    <row r="71" spans="1:7" x14ac:dyDescent="0.25">
      <c r="A71" s="263" t="s">
        <v>5</v>
      </c>
      <c r="B71" s="264" t="s">
        <v>141</v>
      </c>
      <c r="C71" s="264" t="s">
        <v>271</v>
      </c>
      <c r="D71" s="264" t="s">
        <v>249</v>
      </c>
      <c r="E71" s="264" t="s">
        <v>251</v>
      </c>
      <c r="F71" s="264"/>
      <c r="G71" s="265">
        <f>G72</f>
        <v>144400</v>
      </c>
    </row>
    <row r="72" spans="1:7" x14ac:dyDescent="0.25">
      <c r="A72" s="263" t="s">
        <v>4</v>
      </c>
      <c r="B72" s="264" t="s">
        <v>141</v>
      </c>
      <c r="C72" s="264" t="s">
        <v>271</v>
      </c>
      <c r="D72" s="264" t="s">
        <v>249</v>
      </c>
      <c r="E72" s="264" t="s">
        <v>3</v>
      </c>
      <c r="F72" s="264" t="s">
        <v>285</v>
      </c>
      <c r="G72" s="265">
        <f>G73</f>
        <v>144400</v>
      </c>
    </row>
    <row r="73" spans="1:7" ht="22.5" x14ac:dyDescent="0.25">
      <c r="A73" s="263" t="s">
        <v>297</v>
      </c>
      <c r="B73" s="264" t="s">
        <v>141</v>
      </c>
      <c r="C73" s="264" t="s">
        <v>271</v>
      </c>
      <c r="D73" s="264" t="s">
        <v>249</v>
      </c>
      <c r="E73" s="264" t="s">
        <v>3</v>
      </c>
      <c r="F73" s="264" t="s">
        <v>286</v>
      </c>
      <c r="G73" s="265">
        <f>G74</f>
        <v>144400</v>
      </c>
    </row>
    <row r="74" spans="1:7" ht="22.5" x14ac:dyDescent="0.25">
      <c r="A74" s="263" t="s">
        <v>298</v>
      </c>
      <c r="B74" s="264" t="s">
        <v>141</v>
      </c>
      <c r="C74" s="264" t="s">
        <v>271</v>
      </c>
      <c r="D74" s="264" t="s">
        <v>249</v>
      </c>
      <c r="E74" s="264" t="s">
        <v>3</v>
      </c>
      <c r="F74" s="264" t="s">
        <v>286</v>
      </c>
      <c r="G74" s="265">
        <v>144400</v>
      </c>
    </row>
    <row r="75" spans="1:7" x14ac:dyDescent="0.25">
      <c r="A75" s="254" t="s">
        <v>51</v>
      </c>
      <c r="B75" s="255" t="s">
        <v>251</v>
      </c>
      <c r="C75" s="255" t="s">
        <v>251</v>
      </c>
      <c r="D75" s="255" t="s">
        <v>251</v>
      </c>
      <c r="E75" s="255" t="s">
        <v>251</v>
      </c>
      <c r="F75" s="255"/>
      <c r="G75" s="256">
        <f>G9+G32+G39+G44+G58+G70</f>
        <v>6208200</v>
      </c>
    </row>
  </sheetData>
  <mergeCells count="5">
    <mergeCell ref="D3:G3"/>
    <mergeCell ref="B6:E6"/>
    <mergeCell ref="A4:H4"/>
    <mergeCell ref="A6:A7"/>
    <mergeCell ref="G6: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9" workbookViewId="0">
      <selection activeCell="F12" sqref="F12"/>
    </sheetView>
  </sheetViews>
  <sheetFormatPr defaultRowHeight="15" x14ac:dyDescent="0.25"/>
  <cols>
    <col min="1" max="1" width="40.5703125" customWidth="1"/>
    <col min="5" max="5" width="13" customWidth="1"/>
    <col min="7" max="7" width="13" customWidth="1"/>
    <col min="8" max="8" width="14.85546875" customWidth="1"/>
  </cols>
  <sheetData>
    <row r="1" spans="1:8" x14ac:dyDescent="0.25">
      <c r="A1" s="4"/>
      <c r="B1" s="4"/>
      <c r="C1" s="4"/>
      <c r="D1" s="4"/>
      <c r="E1" s="4"/>
      <c r="F1" s="4"/>
      <c r="G1" s="302" t="s">
        <v>82</v>
      </c>
      <c r="H1" s="302"/>
    </row>
    <row r="2" spans="1:8" x14ac:dyDescent="0.25">
      <c r="A2" s="5"/>
      <c r="B2" s="5"/>
      <c r="C2" s="5"/>
      <c r="D2" s="5"/>
      <c r="E2" s="5"/>
      <c r="F2" s="5"/>
      <c r="G2" s="302" t="s">
        <v>49</v>
      </c>
      <c r="H2" s="302"/>
    </row>
    <row r="3" spans="1:8" ht="49.5" customHeight="1" x14ac:dyDescent="0.25">
      <c r="A3" s="5"/>
      <c r="B3" s="5"/>
      <c r="C3" s="5"/>
      <c r="D3" s="303" t="s">
        <v>307</v>
      </c>
      <c r="E3" s="303"/>
      <c r="F3" s="303"/>
      <c r="G3" s="303"/>
      <c r="H3" s="303"/>
    </row>
    <row r="4" spans="1:8" ht="15.75" x14ac:dyDescent="0.25">
      <c r="A4" s="334" t="s">
        <v>192</v>
      </c>
      <c r="B4" s="335"/>
      <c r="C4" s="335"/>
      <c r="D4" s="335"/>
      <c r="E4" s="335"/>
      <c r="F4" s="335"/>
      <c r="G4" s="335"/>
      <c r="H4" s="335"/>
    </row>
    <row r="5" spans="1:8" ht="15.75" thickBot="1" x14ac:dyDescent="0.3"/>
    <row r="6" spans="1:8" ht="15.75" thickBot="1" x14ac:dyDescent="0.3">
      <c r="A6" s="336" t="s">
        <v>242</v>
      </c>
      <c r="B6" s="340" t="s">
        <v>294</v>
      </c>
      <c r="C6" s="341"/>
      <c r="D6" s="341"/>
      <c r="E6" s="341"/>
      <c r="F6" s="342"/>
      <c r="G6" s="338" t="s">
        <v>287</v>
      </c>
      <c r="H6" s="338" t="s">
        <v>288</v>
      </c>
    </row>
    <row r="7" spans="1:8" ht="15.75" thickBot="1" x14ac:dyDescent="0.3">
      <c r="A7" s="337"/>
      <c r="B7" s="258" t="s">
        <v>50</v>
      </c>
      <c r="C7" s="258" t="s">
        <v>43</v>
      </c>
      <c r="D7" s="259" t="s">
        <v>42</v>
      </c>
      <c r="E7" s="259" t="s">
        <v>41</v>
      </c>
      <c r="F7" s="259" t="s">
        <v>40</v>
      </c>
      <c r="G7" s="339"/>
      <c r="H7" s="339"/>
    </row>
    <row r="8" spans="1:8" ht="15.75" thickBot="1" x14ac:dyDescent="0.3">
      <c r="A8" s="260">
        <v>1</v>
      </c>
      <c r="B8" s="261">
        <v>2</v>
      </c>
      <c r="C8" s="261">
        <v>3</v>
      </c>
      <c r="D8" s="262" t="s">
        <v>244</v>
      </c>
      <c r="E8" s="262" t="s">
        <v>245</v>
      </c>
      <c r="F8" s="262" t="s">
        <v>246</v>
      </c>
      <c r="G8" s="262" t="s">
        <v>247</v>
      </c>
      <c r="H8" s="262" t="s">
        <v>289</v>
      </c>
    </row>
    <row r="9" spans="1:8" ht="19.5" customHeight="1" x14ac:dyDescent="0.25">
      <c r="A9" s="263" t="s">
        <v>248</v>
      </c>
      <c r="B9" s="264" t="s">
        <v>141</v>
      </c>
      <c r="C9" s="264" t="s">
        <v>249</v>
      </c>
      <c r="D9" s="264" t="s">
        <v>250</v>
      </c>
      <c r="E9" s="264" t="s">
        <v>251</v>
      </c>
      <c r="F9" s="264"/>
      <c r="G9" s="265">
        <f>G10+G14+G21</f>
        <v>1461035</v>
      </c>
      <c r="H9" s="265">
        <f>H10+H14+H21</f>
        <v>1513885</v>
      </c>
    </row>
    <row r="10" spans="1:8" ht="42" customHeight="1" x14ac:dyDescent="0.25">
      <c r="A10" s="263" t="s">
        <v>37</v>
      </c>
      <c r="B10" s="264" t="s">
        <v>141</v>
      </c>
      <c r="C10" s="264" t="s">
        <v>249</v>
      </c>
      <c r="D10" s="264" t="s">
        <v>252</v>
      </c>
      <c r="E10" s="264" t="s">
        <v>251</v>
      </c>
      <c r="F10" s="264" t="s">
        <v>57</v>
      </c>
      <c r="G10" s="265">
        <v>597277</v>
      </c>
      <c r="H10" s="265">
        <v>597277</v>
      </c>
    </row>
    <row r="11" spans="1:8" ht="12" customHeight="1" x14ac:dyDescent="0.25">
      <c r="A11" s="263" t="s">
        <v>253</v>
      </c>
      <c r="B11" s="264" t="s">
        <v>141</v>
      </c>
      <c r="C11" s="264" t="s">
        <v>249</v>
      </c>
      <c r="D11" s="264" t="s">
        <v>252</v>
      </c>
      <c r="E11" s="264" t="s">
        <v>35</v>
      </c>
      <c r="F11" s="264" t="s">
        <v>78</v>
      </c>
      <c r="G11" s="265">
        <v>597277</v>
      </c>
      <c r="H11" s="265">
        <v>597277</v>
      </c>
    </row>
    <row r="12" spans="1:8" ht="66" customHeight="1" x14ac:dyDescent="0.25">
      <c r="A12" s="263" t="s">
        <v>107</v>
      </c>
      <c r="B12" s="264" t="s">
        <v>141</v>
      </c>
      <c r="C12" s="264" t="s">
        <v>249</v>
      </c>
      <c r="D12" s="264" t="s">
        <v>252</v>
      </c>
      <c r="E12" s="264" t="s">
        <v>35</v>
      </c>
      <c r="F12" s="264" t="s">
        <v>78</v>
      </c>
      <c r="G12" s="265">
        <v>597277</v>
      </c>
      <c r="H12" s="265">
        <v>597277</v>
      </c>
    </row>
    <row r="13" spans="1:8" ht="30" customHeight="1" x14ac:dyDescent="0.25">
      <c r="A13" s="263" t="s">
        <v>77</v>
      </c>
      <c r="B13" s="264" t="s">
        <v>141</v>
      </c>
      <c r="C13" s="264" t="s">
        <v>249</v>
      </c>
      <c r="D13" s="264" t="s">
        <v>252</v>
      </c>
      <c r="E13" s="264" t="s">
        <v>35</v>
      </c>
      <c r="F13" s="264" t="s">
        <v>78</v>
      </c>
      <c r="G13" s="265">
        <v>597277</v>
      </c>
      <c r="H13" s="265">
        <v>597277</v>
      </c>
    </row>
    <row r="14" spans="1:8" ht="49.5" customHeight="1" x14ac:dyDescent="0.25">
      <c r="A14" s="263" t="s">
        <v>34</v>
      </c>
      <c r="B14" s="264" t="s">
        <v>141</v>
      </c>
      <c r="C14" s="264" t="s">
        <v>249</v>
      </c>
      <c r="D14" s="264" t="s">
        <v>254</v>
      </c>
      <c r="E14" s="264" t="s">
        <v>251</v>
      </c>
      <c r="F14" s="264"/>
      <c r="G14" s="265">
        <f>G15+G18</f>
        <v>823658</v>
      </c>
      <c r="H14" s="265">
        <f>H15+H18</f>
        <v>876508</v>
      </c>
    </row>
    <row r="15" spans="1:8" ht="28.5" customHeight="1" x14ac:dyDescent="0.25">
      <c r="A15" s="263" t="s">
        <v>255</v>
      </c>
      <c r="B15" s="264" t="s">
        <v>141</v>
      </c>
      <c r="C15" s="264" t="s">
        <v>249</v>
      </c>
      <c r="D15" s="264" t="s">
        <v>254</v>
      </c>
      <c r="E15" s="264" t="s">
        <v>32</v>
      </c>
      <c r="F15" s="264"/>
      <c r="G15" s="265">
        <f>G16</f>
        <v>823558</v>
      </c>
      <c r="H15" s="265">
        <f>H16</f>
        <v>876408</v>
      </c>
    </row>
    <row r="16" spans="1:8" ht="66.75" customHeight="1" x14ac:dyDescent="0.25">
      <c r="A16" s="263" t="s">
        <v>107</v>
      </c>
      <c r="B16" s="264" t="s">
        <v>141</v>
      </c>
      <c r="C16" s="264" t="s">
        <v>249</v>
      </c>
      <c r="D16" s="264" t="s">
        <v>254</v>
      </c>
      <c r="E16" s="264" t="s">
        <v>32</v>
      </c>
      <c r="F16" s="264" t="s">
        <v>57</v>
      </c>
      <c r="G16" s="265">
        <f>G17</f>
        <v>823558</v>
      </c>
      <c r="H16" s="265">
        <f>H17</f>
        <v>876408</v>
      </c>
    </row>
    <row r="17" spans="1:8" ht="30.75" customHeight="1" x14ac:dyDescent="0.25">
      <c r="A17" s="263" t="s">
        <v>77</v>
      </c>
      <c r="B17" s="264" t="s">
        <v>141</v>
      </c>
      <c r="C17" s="264" t="s">
        <v>249</v>
      </c>
      <c r="D17" s="264" t="s">
        <v>254</v>
      </c>
      <c r="E17" s="264" t="s">
        <v>32</v>
      </c>
      <c r="F17" s="264" t="s">
        <v>78</v>
      </c>
      <c r="G17" s="265">
        <v>823558</v>
      </c>
      <c r="H17" s="265">
        <v>876408</v>
      </c>
    </row>
    <row r="18" spans="1:8" ht="28.5" customHeight="1" x14ac:dyDescent="0.25">
      <c r="A18" s="263" t="s">
        <v>31</v>
      </c>
      <c r="B18" s="264" t="s">
        <v>141</v>
      </c>
      <c r="C18" s="264" t="s">
        <v>249</v>
      </c>
      <c r="D18" s="264" t="s">
        <v>254</v>
      </c>
      <c r="E18" s="264" t="s">
        <v>30</v>
      </c>
      <c r="F18" s="264" t="s">
        <v>268</v>
      </c>
      <c r="G18" s="265">
        <v>100</v>
      </c>
      <c r="H18" s="265">
        <v>100</v>
      </c>
    </row>
    <row r="19" spans="1:8" ht="31.5" customHeight="1" x14ac:dyDescent="0.25">
      <c r="A19" s="263" t="s">
        <v>102</v>
      </c>
      <c r="B19" s="264" t="s">
        <v>141</v>
      </c>
      <c r="C19" s="264" t="s">
        <v>249</v>
      </c>
      <c r="D19" s="264" t="s">
        <v>254</v>
      </c>
      <c r="E19" s="264" t="s">
        <v>30</v>
      </c>
      <c r="F19" s="264" t="s">
        <v>76</v>
      </c>
      <c r="G19" s="265">
        <v>100</v>
      </c>
      <c r="H19" s="265">
        <v>100</v>
      </c>
    </row>
    <row r="20" spans="1:8" ht="37.5" customHeight="1" x14ac:dyDescent="0.25">
      <c r="A20" s="263" t="s">
        <v>75</v>
      </c>
      <c r="B20" s="264" t="s">
        <v>141</v>
      </c>
      <c r="C20" s="264" t="s">
        <v>249</v>
      </c>
      <c r="D20" s="264" t="s">
        <v>254</v>
      </c>
      <c r="E20" s="264" t="s">
        <v>30</v>
      </c>
      <c r="F20" s="264" t="s">
        <v>76</v>
      </c>
      <c r="G20" s="265">
        <v>100</v>
      </c>
      <c r="H20" s="265">
        <v>100</v>
      </c>
    </row>
    <row r="21" spans="1:8" ht="39.75" customHeight="1" x14ac:dyDescent="0.25">
      <c r="A21" s="263" t="s">
        <v>29</v>
      </c>
      <c r="B21" s="264" t="s">
        <v>141</v>
      </c>
      <c r="C21" s="264" t="s">
        <v>249</v>
      </c>
      <c r="D21" s="264" t="s">
        <v>258</v>
      </c>
      <c r="E21" s="264" t="s">
        <v>251</v>
      </c>
      <c r="F21" s="264"/>
      <c r="G21" s="265">
        <v>40100</v>
      </c>
      <c r="H21" s="265">
        <v>40100</v>
      </c>
    </row>
    <row r="22" spans="1:8" ht="20.25" customHeight="1" x14ac:dyDescent="0.25">
      <c r="A22" s="263" t="s">
        <v>28</v>
      </c>
      <c r="B22" s="264" t="s">
        <v>141</v>
      </c>
      <c r="C22" s="264" t="s">
        <v>249</v>
      </c>
      <c r="D22" s="264" t="s">
        <v>258</v>
      </c>
      <c r="E22" s="264" t="s">
        <v>27</v>
      </c>
      <c r="F22" s="264" t="s">
        <v>268</v>
      </c>
      <c r="G22" s="265">
        <v>40100</v>
      </c>
      <c r="H22" s="265">
        <v>40100</v>
      </c>
    </row>
    <row r="23" spans="1:8" ht="20.25" customHeight="1" x14ac:dyDescent="0.25">
      <c r="A23" s="263" t="s">
        <v>295</v>
      </c>
      <c r="B23" s="264" t="s">
        <v>141</v>
      </c>
      <c r="C23" s="264" t="s">
        <v>249</v>
      </c>
      <c r="D23" s="264" t="s">
        <v>258</v>
      </c>
      <c r="E23" s="264" t="s">
        <v>27</v>
      </c>
      <c r="F23" s="264" t="s">
        <v>76</v>
      </c>
      <c r="G23" s="265">
        <v>40100</v>
      </c>
      <c r="H23" s="265">
        <v>40100</v>
      </c>
    </row>
    <row r="24" spans="1:8" ht="20.25" customHeight="1" x14ac:dyDescent="0.25">
      <c r="A24" s="263" t="s">
        <v>293</v>
      </c>
      <c r="B24" s="264" t="s">
        <v>141</v>
      </c>
      <c r="C24" s="264" t="s">
        <v>249</v>
      </c>
      <c r="D24" s="264" t="s">
        <v>258</v>
      </c>
      <c r="E24" s="264" t="s">
        <v>27</v>
      </c>
      <c r="F24" s="264" t="s">
        <v>76</v>
      </c>
      <c r="G24" s="265">
        <v>40100</v>
      </c>
      <c r="H24" s="265">
        <v>40100</v>
      </c>
    </row>
    <row r="25" spans="1:8" ht="20.25" customHeight="1" x14ac:dyDescent="0.25">
      <c r="A25" s="263" t="s">
        <v>262</v>
      </c>
      <c r="B25" s="264" t="s">
        <v>141</v>
      </c>
      <c r="C25" s="264" t="s">
        <v>252</v>
      </c>
      <c r="D25" s="264" t="s">
        <v>250</v>
      </c>
      <c r="E25" s="264" t="s">
        <v>251</v>
      </c>
      <c r="F25" s="264"/>
      <c r="G25" s="265">
        <f>G26</f>
        <v>92700</v>
      </c>
      <c r="H25" s="265">
        <f>H26</f>
        <v>94600</v>
      </c>
    </row>
    <row r="26" spans="1:8" ht="20.25" customHeight="1" x14ac:dyDescent="0.25">
      <c r="A26" s="263" t="s">
        <v>16</v>
      </c>
      <c r="B26" s="264" t="s">
        <v>141</v>
      </c>
      <c r="C26" s="264" t="s">
        <v>252</v>
      </c>
      <c r="D26" s="264" t="s">
        <v>263</v>
      </c>
      <c r="E26" s="264" t="s">
        <v>251</v>
      </c>
      <c r="F26" s="264"/>
      <c r="G26" s="265">
        <f>G27</f>
        <v>92700</v>
      </c>
      <c r="H26" s="265">
        <f>H27</f>
        <v>94600</v>
      </c>
    </row>
    <row r="27" spans="1:8" ht="50.25" customHeight="1" x14ac:dyDescent="0.25">
      <c r="A27" s="263" t="s">
        <v>264</v>
      </c>
      <c r="B27" s="264" t="s">
        <v>141</v>
      </c>
      <c r="C27" s="264" t="s">
        <v>252</v>
      </c>
      <c r="D27" s="264" t="s">
        <v>263</v>
      </c>
      <c r="E27" s="264" t="s">
        <v>14</v>
      </c>
      <c r="F27" s="264"/>
      <c r="G27" s="265">
        <f>G28+G30</f>
        <v>92700</v>
      </c>
      <c r="H27" s="265">
        <f>H28+H30</f>
        <v>94600</v>
      </c>
    </row>
    <row r="28" spans="1:8" ht="65.25" customHeight="1" x14ac:dyDescent="0.25">
      <c r="A28" s="263" t="s">
        <v>107</v>
      </c>
      <c r="B28" s="264" t="s">
        <v>141</v>
      </c>
      <c r="C28" s="264" t="s">
        <v>252</v>
      </c>
      <c r="D28" s="264" t="s">
        <v>263</v>
      </c>
      <c r="E28" s="264" t="s">
        <v>14</v>
      </c>
      <c r="F28" s="264" t="s">
        <v>57</v>
      </c>
      <c r="G28" s="265">
        <f>G29</f>
        <v>90000</v>
      </c>
      <c r="H28" s="265">
        <f>H29</f>
        <v>92500</v>
      </c>
    </row>
    <row r="29" spans="1:8" ht="31.5" customHeight="1" x14ac:dyDescent="0.25">
      <c r="A29" s="263" t="s">
        <v>77</v>
      </c>
      <c r="B29" s="264" t="s">
        <v>141</v>
      </c>
      <c r="C29" s="264" t="s">
        <v>252</v>
      </c>
      <c r="D29" s="264" t="s">
        <v>263</v>
      </c>
      <c r="E29" s="264" t="s">
        <v>14</v>
      </c>
      <c r="F29" s="264" t="s">
        <v>78</v>
      </c>
      <c r="G29" s="265">
        <v>90000</v>
      </c>
      <c r="H29" s="265">
        <v>92500</v>
      </c>
    </row>
    <row r="30" spans="1:8" ht="25.5" customHeight="1" x14ac:dyDescent="0.25">
      <c r="A30" s="263" t="s">
        <v>102</v>
      </c>
      <c r="B30" s="264" t="s">
        <v>141</v>
      </c>
      <c r="C30" s="264" t="s">
        <v>252</v>
      </c>
      <c r="D30" s="264" t="s">
        <v>263</v>
      </c>
      <c r="E30" s="264" t="s">
        <v>14</v>
      </c>
      <c r="F30" s="264" t="s">
        <v>268</v>
      </c>
      <c r="G30" s="265">
        <f>G31</f>
        <v>2700</v>
      </c>
      <c r="H30" s="265">
        <v>2100</v>
      </c>
    </row>
    <row r="31" spans="1:8" ht="36" customHeight="1" x14ac:dyDescent="0.25">
      <c r="A31" s="263" t="s">
        <v>75</v>
      </c>
      <c r="B31" s="264" t="s">
        <v>141</v>
      </c>
      <c r="C31" s="264" t="s">
        <v>252</v>
      </c>
      <c r="D31" s="264" t="s">
        <v>263</v>
      </c>
      <c r="E31" s="264" t="s">
        <v>14</v>
      </c>
      <c r="F31" s="264" t="s">
        <v>76</v>
      </c>
      <c r="G31" s="265">
        <v>2700</v>
      </c>
      <c r="H31" s="265">
        <v>2100</v>
      </c>
    </row>
    <row r="32" spans="1:8" ht="20.25" customHeight="1" x14ac:dyDescent="0.25">
      <c r="A32" s="263" t="s">
        <v>273</v>
      </c>
      <c r="B32" s="264" t="s">
        <v>141</v>
      </c>
      <c r="C32" s="264" t="s">
        <v>254</v>
      </c>
      <c r="D32" s="264" t="s">
        <v>250</v>
      </c>
      <c r="E32" s="264" t="s">
        <v>251</v>
      </c>
      <c r="F32" s="264"/>
      <c r="G32" s="265">
        <f t="shared" ref="G32:H35" si="0">G33</f>
        <v>293100</v>
      </c>
      <c r="H32" s="265">
        <f t="shared" si="0"/>
        <v>301000</v>
      </c>
    </row>
    <row r="33" spans="1:8" ht="20.25" customHeight="1" x14ac:dyDescent="0.25">
      <c r="A33" s="263" t="s">
        <v>11</v>
      </c>
      <c r="B33" s="264" t="s">
        <v>141</v>
      </c>
      <c r="C33" s="264" t="s">
        <v>254</v>
      </c>
      <c r="D33" s="264" t="s">
        <v>267</v>
      </c>
      <c r="E33" s="264" t="s">
        <v>251</v>
      </c>
      <c r="F33" s="264"/>
      <c r="G33" s="265">
        <f t="shared" si="0"/>
        <v>293100</v>
      </c>
      <c r="H33" s="265">
        <f t="shared" si="0"/>
        <v>301000</v>
      </c>
    </row>
    <row r="34" spans="1:8" ht="20.25" customHeight="1" x14ac:dyDescent="0.25">
      <c r="A34" s="263" t="s">
        <v>296</v>
      </c>
      <c r="B34" s="264" t="s">
        <v>141</v>
      </c>
      <c r="C34" s="264" t="s">
        <v>254</v>
      </c>
      <c r="D34" s="264" t="s">
        <v>267</v>
      </c>
      <c r="E34" s="264" t="s">
        <v>274</v>
      </c>
      <c r="F34" s="264" t="s">
        <v>268</v>
      </c>
      <c r="G34" s="265">
        <f t="shared" si="0"/>
        <v>293100</v>
      </c>
      <c r="H34" s="265">
        <f t="shared" si="0"/>
        <v>301000</v>
      </c>
    </row>
    <row r="35" spans="1:8" ht="26.25" customHeight="1" x14ac:dyDescent="0.25">
      <c r="A35" s="263" t="s">
        <v>102</v>
      </c>
      <c r="B35" s="264" t="s">
        <v>141</v>
      </c>
      <c r="C35" s="264" t="s">
        <v>254</v>
      </c>
      <c r="D35" s="264" t="s">
        <v>267</v>
      </c>
      <c r="E35" s="264" t="s">
        <v>274</v>
      </c>
      <c r="F35" s="264" t="s">
        <v>268</v>
      </c>
      <c r="G35" s="265">
        <f t="shared" si="0"/>
        <v>293100</v>
      </c>
      <c r="H35" s="265">
        <f t="shared" si="0"/>
        <v>301000</v>
      </c>
    </row>
    <row r="36" spans="1:8" ht="20.25" customHeight="1" x14ac:dyDescent="0.25">
      <c r="A36" s="263" t="s">
        <v>75</v>
      </c>
      <c r="B36" s="264" t="s">
        <v>141</v>
      </c>
      <c r="C36" s="264" t="s">
        <v>254</v>
      </c>
      <c r="D36" s="264" t="s">
        <v>267</v>
      </c>
      <c r="E36" s="264" t="s">
        <v>274</v>
      </c>
      <c r="F36" s="264" t="s">
        <v>76</v>
      </c>
      <c r="G36" s="265">
        <v>293100</v>
      </c>
      <c r="H36" s="265">
        <v>301000</v>
      </c>
    </row>
    <row r="37" spans="1:8" ht="20.25" customHeight="1" x14ac:dyDescent="0.25">
      <c r="A37" s="263" t="s">
        <v>284</v>
      </c>
      <c r="B37" s="264" t="s">
        <v>141</v>
      </c>
      <c r="C37" s="264" t="s">
        <v>271</v>
      </c>
      <c r="D37" s="264" t="s">
        <v>250</v>
      </c>
      <c r="E37" s="264" t="s">
        <v>251</v>
      </c>
      <c r="F37" s="264"/>
      <c r="G37" s="265">
        <f t="shared" ref="G37:H40" si="1">G38</f>
        <v>144400</v>
      </c>
      <c r="H37" s="265">
        <f t="shared" si="1"/>
        <v>144400</v>
      </c>
    </row>
    <row r="38" spans="1:8" ht="20.25" customHeight="1" x14ac:dyDescent="0.25">
      <c r="A38" s="263" t="s">
        <v>5</v>
      </c>
      <c r="B38" s="264" t="s">
        <v>141</v>
      </c>
      <c r="C38" s="264" t="s">
        <v>271</v>
      </c>
      <c r="D38" s="264" t="s">
        <v>249</v>
      </c>
      <c r="E38" s="264" t="s">
        <v>251</v>
      </c>
      <c r="F38" s="264"/>
      <c r="G38" s="265">
        <f t="shared" si="1"/>
        <v>144400</v>
      </c>
      <c r="H38" s="265">
        <f t="shared" si="1"/>
        <v>144400</v>
      </c>
    </row>
    <row r="39" spans="1:8" ht="20.25" customHeight="1" x14ac:dyDescent="0.25">
      <c r="A39" s="263" t="s">
        <v>4</v>
      </c>
      <c r="B39" s="264" t="s">
        <v>141</v>
      </c>
      <c r="C39" s="264" t="s">
        <v>271</v>
      </c>
      <c r="D39" s="264" t="s">
        <v>249</v>
      </c>
      <c r="E39" s="264" t="s">
        <v>3</v>
      </c>
      <c r="F39" s="264" t="s">
        <v>285</v>
      </c>
      <c r="G39" s="265">
        <f t="shared" si="1"/>
        <v>144400</v>
      </c>
      <c r="H39" s="265">
        <f t="shared" si="1"/>
        <v>144400</v>
      </c>
    </row>
    <row r="40" spans="1:8" ht="20.25" customHeight="1" x14ac:dyDescent="0.25">
      <c r="A40" s="263" t="s">
        <v>297</v>
      </c>
      <c r="B40" s="264" t="s">
        <v>141</v>
      </c>
      <c r="C40" s="264" t="s">
        <v>271</v>
      </c>
      <c r="D40" s="264" t="s">
        <v>249</v>
      </c>
      <c r="E40" s="264" t="s">
        <v>3</v>
      </c>
      <c r="F40" s="264" t="s">
        <v>286</v>
      </c>
      <c r="G40" s="265">
        <f t="shared" si="1"/>
        <v>144400</v>
      </c>
      <c r="H40" s="265">
        <f t="shared" si="1"/>
        <v>144400</v>
      </c>
    </row>
    <row r="41" spans="1:8" ht="20.25" customHeight="1" x14ac:dyDescent="0.25">
      <c r="A41" s="263" t="s">
        <v>298</v>
      </c>
      <c r="B41" s="264" t="s">
        <v>141</v>
      </c>
      <c r="C41" s="264" t="s">
        <v>271</v>
      </c>
      <c r="D41" s="264" t="s">
        <v>249</v>
      </c>
      <c r="E41" s="264" t="s">
        <v>3</v>
      </c>
      <c r="F41" s="264" t="s">
        <v>286</v>
      </c>
      <c r="G41" s="265">
        <v>144400</v>
      </c>
      <c r="H41" s="265">
        <v>144400</v>
      </c>
    </row>
    <row r="42" spans="1:8" ht="20.25" customHeight="1" x14ac:dyDescent="0.25">
      <c r="A42" s="263" t="s">
        <v>46</v>
      </c>
      <c r="B42" s="264" t="s">
        <v>141</v>
      </c>
      <c r="C42" s="264" t="s">
        <v>299</v>
      </c>
      <c r="D42" s="264" t="s">
        <v>250</v>
      </c>
      <c r="E42" s="264" t="s">
        <v>2</v>
      </c>
      <c r="F42" s="264"/>
      <c r="G42" s="265">
        <f>G43</f>
        <v>48665</v>
      </c>
      <c r="H42" s="265">
        <f>H43</f>
        <v>103115</v>
      </c>
    </row>
    <row r="43" spans="1:8" ht="20.25" customHeight="1" x14ac:dyDescent="0.25">
      <c r="A43" s="263" t="s">
        <v>46</v>
      </c>
      <c r="B43" s="264" t="s">
        <v>141</v>
      </c>
      <c r="C43" s="264" t="s">
        <v>299</v>
      </c>
      <c r="D43" s="264" t="s">
        <v>299</v>
      </c>
      <c r="E43" s="264" t="s">
        <v>2</v>
      </c>
      <c r="F43" s="264" t="s">
        <v>48</v>
      </c>
      <c r="G43" s="265">
        <f>G44</f>
        <v>48665</v>
      </c>
      <c r="H43" s="265">
        <f>H44</f>
        <v>103115</v>
      </c>
    </row>
    <row r="44" spans="1:8" ht="20.25" customHeight="1" x14ac:dyDescent="0.25">
      <c r="A44" s="263" t="s">
        <v>46</v>
      </c>
      <c r="B44" s="264" t="s">
        <v>141</v>
      </c>
      <c r="C44" s="264" t="s">
        <v>299</v>
      </c>
      <c r="D44" s="264" t="s">
        <v>299</v>
      </c>
      <c r="E44" s="264" t="s">
        <v>300</v>
      </c>
      <c r="F44" s="264" t="s">
        <v>48</v>
      </c>
      <c r="G44" s="265">
        <v>48665</v>
      </c>
      <c r="H44" s="265">
        <v>103115</v>
      </c>
    </row>
    <row r="45" spans="1:8" x14ac:dyDescent="0.25">
      <c r="A45" s="263" t="s">
        <v>51</v>
      </c>
      <c r="B45" s="264" t="s">
        <v>251</v>
      </c>
      <c r="C45" s="264" t="s">
        <v>251</v>
      </c>
      <c r="D45" s="264" t="s">
        <v>251</v>
      </c>
      <c r="E45" s="264" t="s">
        <v>251</v>
      </c>
      <c r="F45" s="264"/>
      <c r="G45" s="265">
        <f>G9+G25+G32+G37+G42</f>
        <v>2039900</v>
      </c>
      <c r="H45" s="265">
        <f>H9+H25+H32+H37+H42</f>
        <v>2157000</v>
      </c>
    </row>
  </sheetData>
  <mergeCells count="8">
    <mergeCell ref="G1:H1"/>
    <mergeCell ref="G2:H2"/>
    <mergeCell ref="D3:H3"/>
    <mergeCell ref="A4:H4"/>
    <mergeCell ref="A6:A7"/>
    <mergeCell ref="G6:G7"/>
    <mergeCell ref="H6:H7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пр1.адм.д</vt:lpstr>
      <vt:lpstr>адм.безв</vt:lpstr>
      <vt:lpstr>пр.2адм.ист</vt:lpstr>
      <vt:lpstr>!РПР2019</vt:lpstr>
      <vt:lpstr>!РПР2020-2021</vt:lpstr>
      <vt:lpstr>!ЦСР2019</vt:lpstr>
      <vt:lpstr>!ЦСР2019-2020</vt:lpstr>
      <vt:lpstr>!вед2019</vt:lpstr>
      <vt:lpstr>!вед2020-2021</vt:lpstr>
      <vt:lpstr>публ2019</vt:lpstr>
      <vt:lpstr>публ2020-2021</vt:lpstr>
      <vt:lpstr>ист2019</vt:lpstr>
      <vt:lpstr>ист2020-2021</vt:lpstr>
      <vt:lpstr>заимст2019</vt:lpstr>
      <vt:lpstr>заимст2020-2021</vt:lpstr>
      <vt:lpstr>Перед.полн.19г.</vt:lpstr>
      <vt:lpstr>перед пол 2020-2021</vt:lpstr>
      <vt:lpstr>МБТ культура2019</vt:lpstr>
      <vt:lpstr>МБТ Культура 2020-2021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gribanova_lv</dc:creator>
  <cp:lastModifiedBy>buh</cp:lastModifiedBy>
  <cp:lastPrinted>2018-12-27T08:04:33Z</cp:lastPrinted>
  <dcterms:created xsi:type="dcterms:W3CDTF">2015-11-20T03:15:53Z</dcterms:created>
  <dcterms:modified xsi:type="dcterms:W3CDTF">2018-12-27T08:05:13Z</dcterms:modified>
</cp:coreProperties>
</file>